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ybilleforget/Downloads/2026 - Sponsors/"/>
    </mc:Choice>
  </mc:AlternateContent>
  <xr:revisionPtr revIDLastSave="0" documentId="13_ncr:1_{F5C74534-417A-E746-901D-A76D00B59328}" xr6:coauthVersionLast="47" xr6:coauthVersionMax="47" xr10:uidLastSave="{00000000-0000-0000-0000-000000000000}"/>
  <bookViews>
    <workbookView xWindow="0" yWindow="500" windowWidth="28800" windowHeight="15840" activeTab="3" xr2:uid="{03603289-8221-4E7B-86F5-3DBA65889AB2}"/>
  </bookViews>
  <sheets>
    <sheet name="données" sheetId="1" state="hidden" r:id="rId1"/>
    <sheet name="Récap échanges" sheetId="2" state="hidden" r:id="rId2"/>
    <sheet name="RECAP" sheetId="3" state="hidden" r:id="rId3"/>
    <sheet name="Bon de Commande" sheetId="4" r:id="rId4"/>
  </sheets>
  <definedNames>
    <definedName name="_xlnm._FilterDatabase" localSheetId="2" hidden="1">RECAP!$A$4:$AQ$304</definedName>
    <definedName name="_xlnm.Print_Area" localSheetId="3">'Bon de Commande'!$A$1:$F$51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4" l="1"/>
  <c r="C44" i="4" l="1"/>
  <c r="D45" i="4" a="1"/>
  <c r="D45" i="4" s="1"/>
  <c r="D44" i="4" a="1"/>
  <c r="D44" i="4" s="1"/>
  <c r="D43" i="4" a="1"/>
  <c r="D43" i="4" s="1"/>
  <c r="D42" i="4" a="1"/>
  <c r="D42" i="4" s="1"/>
  <c r="D41" i="4" a="1"/>
  <c r="D41" i="4" s="1"/>
  <c r="D40" i="4" a="1"/>
  <c r="D40" i="4" s="1"/>
  <c r="D39" i="4" a="1"/>
  <c r="D39" i="4" s="1"/>
  <c r="D38" i="4" a="1"/>
  <c r="D38" i="4" s="1"/>
  <c r="D37" i="4" a="1"/>
  <c r="D37" i="4" s="1"/>
  <c r="D36" i="4" a="1"/>
  <c r="D36" i="4" s="1"/>
  <c r="D35" i="4" a="1"/>
  <c r="D35" i="4" s="1"/>
  <c r="D34" i="4" a="1"/>
  <c r="D34" i="4" s="1"/>
  <c r="D33" i="4" a="1"/>
  <c r="D33" i="4" s="1"/>
  <c r="D32" i="4" a="1"/>
  <c r="D32" i="4" s="1"/>
  <c r="D31" i="4" a="1"/>
  <c r="D31" i="4" s="1"/>
  <c r="D30" i="4" a="1"/>
  <c r="D30" i="4" s="1"/>
  <c r="C27" i="4" a="1"/>
  <c r="C27" i="4" s="1"/>
  <c r="F25" i="4" l="1"/>
  <c r="Q13" i="1"/>
  <c r="Q4" i="1"/>
  <c r="Q5" i="1"/>
  <c r="Q6" i="1"/>
  <c r="Q7" i="1"/>
  <c r="Q8" i="1"/>
  <c r="Q9" i="1"/>
  <c r="Q10" i="1"/>
  <c r="Q11" i="1"/>
  <c r="Q12" i="1"/>
  <c r="Q14" i="1"/>
  <c r="Q15" i="1"/>
  <c r="Q16" i="1"/>
  <c r="Q17" i="1"/>
  <c r="Q3" i="1"/>
  <c r="R15" i="1"/>
  <c r="I21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3" i="1"/>
  <c r="P3" i="1" s="1"/>
  <c r="N3" i="1" l="1"/>
  <c r="O3" i="1"/>
  <c r="R3" i="1"/>
  <c r="N4" i="1"/>
  <c r="O4" i="1"/>
  <c r="P4" i="1"/>
  <c r="R4" i="1"/>
  <c r="N5" i="1"/>
  <c r="O5" i="1"/>
  <c r="P5" i="1"/>
  <c r="R5" i="1"/>
  <c r="N6" i="1"/>
  <c r="O6" i="1"/>
  <c r="P6" i="1"/>
  <c r="R6" i="1"/>
  <c r="N7" i="1"/>
  <c r="O7" i="1"/>
  <c r="P7" i="1"/>
  <c r="R7" i="1"/>
  <c r="N8" i="1"/>
  <c r="O8" i="1"/>
  <c r="P8" i="1"/>
  <c r="R8" i="1"/>
  <c r="N9" i="1"/>
  <c r="O9" i="1"/>
  <c r="P9" i="1"/>
  <c r="R9" i="1"/>
  <c r="N10" i="1"/>
  <c r="O10" i="1"/>
  <c r="P10" i="1"/>
  <c r="R10" i="1"/>
  <c r="N11" i="1"/>
  <c r="O11" i="1"/>
  <c r="P11" i="1"/>
  <c r="R11" i="1"/>
  <c r="N12" i="1"/>
  <c r="O12" i="1"/>
  <c r="P12" i="1"/>
  <c r="R12" i="1"/>
  <c r="N13" i="1"/>
  <c r="O13" i="1"/>
  <c r="P13" i="1"/>
  <c r="R13" i="1"/>
  <c r="N14" i="1"/>
  <c r="O14" i="1"/>
  <c r="P14" i="1"/>
  <c r="R14" i="1"/>
  <c r="N15" i="1"/>
  <c r="O15" i="1"/>
  <c r="P15" i="1"/>
  <c r="N16" i="1"/>
  <c r="O16" i="1"/>
  <c r="P16" i="1"/>
  <c r="R16" i="1"/>
  <c r="N17" i="1"/>
  <c r="O17" i="1"/>
  <c r="P17" i="1"/>
  <c r="R17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3" i="1"/>
  <c r="E45" i="4"/>
  <c r="E41" i="4"/>
  <c r="E42" i="4"/>
  <c r="E43" i="4"/>
  <c r="E33" i="4"/>
  <c r="E37" i="4"/>
  <c r="E38" i="4"/>
  <c r="E34" i="4"/>
  <c r="E40" i="4"/>
  <c r="E39" i="4"/>
  <c r="E35" i="4"/>
  <c r="E36" i="4"/>
  <c r="E32" i="4"/>
  <c r="E31" i="4"/>
  <c r="E30" i="4"/>
  <c r="A6" i="3"/>
  <c r="H21" i="1"/>
  <c r="G21" i="1"/>
  <c r="F21" i="1"/>
  <c r="E21" i="1"/>
  <c r="A7" i="3" l="1"/>
  <c r="A8" i="3" l="1"/>
  <c r="A9" i="3" l="1"/>
  <c r="A10" i="3" l="1"/>
  <c r="F20" i="4"/>
  <c r="F21" i="4"/>
  <c r="F22" i="4"/>
  <c r="F23" i="4"/>
  <c r="F24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5" i="4"/>
  <c r="A11" i="3" l="1"/>
  <c r="F47" i="4"/>
  <c r="K13" i="3"/>
  <c r="T41" i="3"/>
  <c r="J43" i="3"/>
  <c r="T6" i="3"/>
  <c r="J14" i="3"/>
  <c r="S42" i="3"/>
  <c r="Z43" i="3"/>
  <c r="Q9" i="3"/>
  <c r="X16" i="3"/>
  <c r="P45" i="3"/>
  <c r="W46" i="3"/>
  <c r="P10" i="3"/>
  <c r="W17" i="3"/>
  <c r="Z39" i="3"/>
  <c r="R11" i="3"/>
  <c r="J6" i="3"/>
  <c r="V21" i="3"/>
  <c r="V27" i="3"/>
  <c r="L29" i="3"/>
  <c r="Z6" i="3"/>
  <c r="W14" i="3"/>
  <c r="U28" i="3"/>
  <c r="K30" i="3"/>
  <c r="W9" i="3"/>
  <c r="P21" i="3"/>
  <c r="R31" i="3"/>
  <c r="Y32" i="3"/>
  <c r="V10" i="3"/>
  <c r="S22" i="3"/>
  <c r="U39" i="3"/>
  <c r="X11" i="3"/>
  <c r="V20" i="3"/>
  <c r="N13" i="3"/>
  <c r="Y26" i="3"/>
  <c r="O28" i="3"/>
  <c r="W6" i="3"/>
  <c r="M14" i="3"/>
  <c r="X27" i="3"/>
  <c r="N29" i="3"/>
  <c r="T9" i="3"/>
  <c r="J17" i="3"/>
  <c r="L31" i="3"/>
  <c r="Z33" i="3"/>
  <c r="S10" i="3"/>
  <c r="Z17" i="3"/>
  <c r="L49" i="3"/>
  <c r="M19" i="3"/>
  <c r="M6" i="3"/>
  <c r="Q13" i="3"/>
  <c r="W42" i="3"/>
  <c r="M44" i="3"/>
  <c r="L7" i="3"/>
  <c r="P14" i="3"/>
  <c r="V43" i="3"/>
  <c r="L45" i="3"/>
  <c r="Z9" i="3"/>
  <c r="M17" i="3"/>
  <c r="S46" i="3"/>
  <c r="T13" i="3"/>
  <c r="Y10" i="3"/>
  <c r="L18" i="3"/>
  <c r="U32" i="3"/>
  <c r="Z23" i="3"/>
  <c r="V11" i="3"/>
  <c r="M26" i="3"/>
  <c r="T27" i="3"/>
  <c r="Z19" i="3"/>
  <c r="K9" i="3"/>
  <c r="T31" i="3"/>
  <c r="U24" i="3"/>
  <c r="T17" i="3"/>
  <c r="L8" i="3"/>
  <c r="Z29" i="3"/>
  <c r="S32" i="3"/>
  <c r="Y24" i="3"/>
  <c r="X12" i="3"/>
  <c r="L39" i="3"/>
  <c r="Z41" i="3"/>
  <c r="V63" i="3"/>
  <c r="K12" i="3"/>
  <c r="U27" i="3"/>
  <c r="O29" i="3"/>
  <c r="P9" i="3"/>
  <c r="W16" i="3"/>
  <c r="Y35" i="3"/>
  <c r="X33" i="3"/>
  <c r="Q8" i="3"/>
  <c r="X15" i="3"/>
  <c r="J34" i="3"/>
  <c r="X36" i="3"/>
  <c r="L13" i="3"/>
  <c r="R21" i="3"/>
  <c r="S40" i="3"/>
  <c r="M46" i="3"/>
  <c r="R37" i="3"/>
  <c r="O47" i="3"/>
  <c r="R62" i="3"/>
  <c r="K25" i="3"/>
  <c r="M35" i="3"/>
  <c r="R34" i="3"/>
  <c r="Q19" i="3"/>
  <c r="P19" i="3"/>
  <c r="S21" i="3"/>
  <c r="V16" i="3"/>
  <c r="N9" i="3"/>
  <c r="X24" i="3"/>
  <c r="R25" i="3"/>
  <c r="W15" i="3"/>
  <c r="O8" i="3"/>
  <c r="Y23" i="3"/>
  <c r="O25" i="3"/>
  <c r="R20" i="3"/>
  <c r="J13" i="3"/>
  <c r="T28" i="3"/>
  <c r="M31" i="3"/>
  <c r="S47" i="3"/>
  <c r="S13" i="3"/>
  <c r="P25" i="3"/>
  <c r="N35" i="3"/>
  <c r="U36" i="3"/>
  <c r="R14" i="3"/>
  <c r="X6" i="3"/>
  <c r="M36" i="3"/>
  <c r="T37" i="3"/>
  <c r="O17" i="3"/>
  <c r="U9" i="3"/>
  <c r="J39" i="3"/>
  <c r="Q40" i="3"/>
  <c r="N18" i="3"/>
  <c r="T10" i="3"/>
  <c r="S12" i="3"/>
  <c r="V19" i="3"/>
  <c r="X13" i="3"/>
  <c r="N6" i="3"/>
  <c r="K28" i="3"/>
  <c r="R29" i="3"/>
  <c r="V15" i="3"/>
  <c r="M7" i="3"/>
  <c r="J29" i="3"/>
  <c r="U30" i="3"/>
  <c r="K22" i="3"/>
  <c r="J10" i="3"/>
  <c r="R33" i="3"/>
  <c r="O36" i="3"/>
  <c r="J23" i="3"/>
  <c r="Z10" i="3"/>
  <c r="O26" i="3"/>
  <c r="S19" i="3"/>
  <c r="V13" i="3"/>
  <c r="K6" i="3"/>
  <c r="O18" i="3"/>
  <c r="Z21" i="3"/>
  <c r="U14" i="3"/>
  <c r="J7" i="3"/>
  <c r="L21" i="3"/>
  <c r="Y22" i="3"/>
  <c r="R17" i="3"/>
  <c r="X9" i="3"/>
  <c r="O24" i="3"/>
  <c r="V25" i="3"/>
  <c r="Q18" i="3"/>
  <c r="W10" i="3"/>
  <c r="V47" i="3"/>
  <c r="J12" i="3"/>
  <c r="Y13" i="3"/>
  <c r="Q6" i="3"/>
  <c r="J22" i="3"/>
  <c r="Q23" i="3"/>
  <c r="X14" i="3"/>
  <c r="P7" i="3"/>
  <c r="Z22" i="3"/>
  <c r="P24" i="3"/>
  <c r="U17" i="3"/>
  <c r="M10" i="3"/>
  <c r="W25" i="3"/>
  <c r="M27" i="3"/>
  <c r="T18" i="3"/>
  <c r="L11" i="3"/>
  <c r="U26" i="3"/>
  <c r="P12" i="3"/>
  <c r="M20" i="3"/>
  <c r="W36" i="3"/>
  <c r="Q42" i="3"/>
  <c r="S9" i="3"/>
  <c r="Y20" i="3"/>
  <c r="W21" i="3"/>
  <c r="R15" i="3"/>
  <c r="N14" i="3"/>
  <c r="M15" i="3"/>
  <c r="J18" i="3"/>
  <c r="M39" i="3"/>
  <c r="L6" i="3"/>
  <c r="K17" i="3"/>
  <c r="Y19" i="3"/>
  <c r="S41" i="3"/>
  <c r="Z8" i="3"/>
  <c r="X7" i="3"/>
  <c r="U10" i="3"/>
  <c r="U29" i="3"/>
  <c r="Y9" i="3"/>
  <c r="V9" i="3"/>
  <c r="S31" i="3"/>
  <c r="J11" i="3"/>
  <c r="Y12" i="3"/>
  <c r="K34" i="3"/>
  <c r="R35" i="3"/>
  <c r="R55" i="3"/>
  <c r="R6" i="3"/>
  <c r="J35" i="3"/>
  <c r="Q36" i="3"/>
  <c r="Q56" i="3"/>
  <c r="O9" i="3"/>
  <c r="X37" i="3"/>
  <c r="N39" i="3"/>
  <c r="U34" i="3"/>
  <c r="N10" i="3"/>
  <c r="J33" i="3"/>
  <c r="X18" i="3"/>
  <c r="V18" i="3"/>
  <c r="N20" i="3"/>
  <c r="S26" i="3"/>
  <c r="Z27" i="3"/>
  <c r="K51" i="3"/>
  <c r="O6" i="3"/>
  <c r="R27" i="3"/>
  <c r="Y28" i="3"/>
  <c r="J52" i="3"/>
  <c r="L9" i="3"/>
  <c r="O30" i="3"/>
  <c r="V31" i="3"/>
  <c r="P48" i="3"/>
  <c r="K10" i="3"/>
  <c r="O46" i="3"/>
  <c r="O11" i="3"/>
  <c r="M13" i="3"/>
  <c r="T20" i="3"/>
  <c r="Z15" i="3"/>
  <c r="W18" i="3"/>
  <c r="L14" i="3"/>
  <c r="U6" i="3"/>
  <c r="X17" i="3"/>
  <c r="T21" i="3"/>
  <c r="Z16" i="3"/>
  <c r="R9" i="3"/>
  <c r="L23" i="3"/>
  <c r="S24" i="3"/>
  <c r="Y17" i="3"/>
  <c r="Q10" i="3"/>
  <c r="N25" i="3"/>
  <c r="U11" i="3"/>
  <c r="Y18" i="3"/>
  <c r="X25" i="3"/>
  <c r="N27" i="3"/>
  <c r="X8" i="3"/>
  <c r="S18" i="3"/>
  <c r="S30" i="3"/>
  <c r="R47" i="3"/>
  <c r="Y7" i="3"/>
  <c r="U16" i="3"/>
  <c r="T29" i="3"/>
  <c r="J31" i="3"/>
  <c r="T12" i="3"/>
  <c r="Q24" i="3"/>
  <c r="O34" i="3"/>
  <c r="V35" i="3"/>
  <c r="P38" i="3"/>
  <c r="K19" i="3"/>
  <c r="S14" i="3"/>
  <c r="P17" i="3"/>
  <c r="S16" i="3"/>
  <c r="Y8" i="3"/>
  <c r="P23" i="3"/>
  <c r="S25" i="3"/>
  <c r="T15" i="3"/>
  <c r="Z7" i="3"/>
  <c r="Q22" i="3"/>
  <c r="X23" i="3"/>
  <c r="N21" i="3"/>
  <c r="U12" i="3"/>
  <c r="L27" i="3"/>
  <c r="S28" i="3"/>
  <c r="T63" i="3"/>
  <c r="R45" i="3"/>
  <c r="V51" i="3"/>
  <c r="P59" i="3"/>
  <c r="T68" i="3"/>
  <c r="Z65" i="3"/>
  <c r="S11" i="3"/>
  <c r="Y40" i="3"/>
  <c r="O42" i="3"/>
  <c r="J9" i="3"/>
  <c r="N16" i="3"/>
  <c r="T45" i="3"/>
  <c r="V26" i="3"/>
  <c r="K8" i="3"/>
  <c r="O15" i="3"/>
  <c r="U44" i="3"/>
  <c r="K46" i="3"/>
  <c r="W12" i="3"/>
  <c r="J20" i="3"/>
  <c r="Q16" i="3"/>
  <c r="R19" i="3"/>
  <c r="K56" i="3"/>
  <c r="Y11" i="3"/>
  <c r="N37" i="3"/>
  <c r="K40" i="3"/>
  <c r="M9" i="3"/>
  <c r="T16" i="3"/>
  <c r="U46" i="3"/>
  <c r="M40" i="3"/>
  <c r="N8" i="3"/>
  <c r="U15" i="3"/>
  <c r="W44" i="3"/>
  <c r="T47" i="3"/>
  <c r="W13" i="3"/>
  <c r="V14" i="3"/>
  <c r="S17" i="3"/>
  <c r="R18" i="3"/>
  <c r="O14" i="3"/>
  <c r="M16" i="3"/>
  <c r="O22" i="3"/>
  <c r="N23" i="3"/>
  <c r="Z13" i="3"/>
  <c r="Y14" i="3"/>
  <c r="V17" i="3"/>
  <c r="U18" i="3"/>
  <c r="P15" i="3"/>
  <c r="N17" i="3"/>
  <c r="L17" i="3"/>
  <c r="N31" i="3"/>
  <c r="T33" i="3"/>
  <c r="X21" i="3"/>
  <c r="K18" i="3"/>
  <c r="V22" i="3"/>
  <c r="L25" i="3"/>
  <c r="Q35" i="3"/>
  <c r="V23" i="3"/>
  <c r="R48" i="3"/>
  <c r="P29" i="3"/>
  <c r="P28" i="3"/>
  <c r="Q28" i="3"/>
  <c r="Z52" i="3"/>
  <c r="L33" i="3"/>
  <c r="S54" i="3"/>
  <c r="M70" i="3"/>
  <c r="N33" i="3"/>
  <c r="X39" i="3"/>
  <c r="Q14" i="3"/>
  <c r="S15" i="3"/>
  <c r="J19" i="3"/>
  <c r="T14" i="3"/>
  <c r="N15" i="3"/>
  <c r="O19" i="3"/>
  <c r="J27" i="3"/>
  <c r="S56" i="3"/>
  <c r="P33" i="3"/>
  <c r="U31" i="3"/>
  <c r="Y15" i="3"/>
  <c r="K38" i="3"/>
  <c r="M38" i="3"/>
  <c r="Z14" i="3"/>
  <c r="L37" i="3"/>
  <c r="Q43" i="3"/>
  <c r="W11" i="3"/>
  <c r="R13" i="3"/>
  <c r="O16" i="3"/>
  <c r="O35" i="3"/>
  <c r="O39" i="3"/>
  <c r="S60" i="3"/>
  <c r="S77" i="3"/>
  <c r="O43" i="3"/>
  <c r="W47" i="3"/>
  <c r="Y49" i="3"/>
  <c r="N82" i="3"/>
  <c r="O51" i="3"/>
  <c r="K54" i="3"/>
  <c r="N55" i="3"/>
  <c r="V90" i="3"/>
  <c r="U56" i="3"/>
  <c r="U62" i="3"/>
  <c r="T43" i="3"/>
  <c r="P69" i="3"/>
  <c r="J47" i="3"/>
  <c r="R41" i="3"/>
  <c r="L47" i="3"/>
  <c r="L24" i="3"/>
  <c r="Z26" i="3"/>
  <c r="M29" i="3"/>
  <c r="J32" i="3"/>
  <c r="L46" i="3"/>
  <c r="T32" i="3"/>
  <c r="S59" i="3"/>
  <c r="K52" i="3"/>
  <c r="W63" i="3"/>
  <c r="Q57" i="3"/>
  <c r="R60" i="3"/>
  <c r="Z53" i="3"/>
  <c r="V64" i="3"/>
  <c r="O33" i="3"/>
  <c r="N66" i="3"/>
  <c r="J59" i="3"/>
  <c r="L75" i="3"/>
  <c r="S76" i="3"/>
  <c r="W52" i="3"/>
  <c r="O38" i="3"/>
  <c r="X88" i="3"/>
  <c r="V59" i="3"/>
  <c r="M72" i="3"/>
  <c r="U80" i="3"/>
  <c r="Y67" i="3"/>
  <c r="L72" i="3"/>
  <c r="X68" i="3"/>
  <c r="K73" i="3"/>
  <c r="P36" i="3"/>
  <c r="T57" i="3"/>
  <c r="J69" i="3"/>
  <c r="U83" i="3"/>
  <c r="M74" i="3"/>
  <c r="Y74" i="3"/>
  <c r="T75" i="3"/>
  <c r="X47" i="3"/>
  <c r="Y50" i="3"/>
  <c r="O52" i="3"/>
  <c r="V53" i="3"/>
  <c r="P26" i="3"/>
  <c r="X19" i="3"/>
  <c r="S61" i="3"/>
  <c r="X45" i="3"/>
  <c r="P67" i="3"/>
  <c r="K74" i="3"/>
  <c r="T65" i="3"/>
  <c r="W78" i="3"/>
  <c r="R42" i="3"/>
  <c r="T30" i="3"/>
  <c r="R46" i="3"/>
  <c r="X53" i="3"/>
  <c r="M59" i="3"/>
  <c r="Q75" i="3"/>
  <c r="N58" i="3"/>
  <c r="U79" i="3"/>
  <c r="X43" i="3"/>
  <c r="V45" i="3"/>
  <c r="T49" i="3"/>
  <c r="M12" i="3"/>
  <c r="Y48" i="3"/>
  <c r="W20" i="3"/>
  <c r="R26" i="3"/>
  <c r="P18" i="3"/>
  <c r="K33" i="3"/>
  <c r="Z34" i="3"/>
  <c r="Y34" i="3"/>
  <c r="X10" i="3"/>
  <c r="M37" i="3"/>
  <c r="K39" i="3"/>
  <c r="V44" i="3"/>
  <c r="M11" i="3"/>
  <c r="P8" i="3"/>
  <c r="T8" i="3"/>
  <c r="X49" i="3"/>
  <c r="O13" i="3"/>
  <c r="L16" i="3"/>
  <c r="W27" i="3"/>
  <c r="K26" i="3"/>
  <c r="M8" i="3"/>
  <c r="W30" i="3"/>
  <c r="N7" i="3"/>
  <c r="X29" i="3"/>
  <c r="Z11" i="3"/>
  <c r="S34" i="3"/>
  <c r="U64" i="3"/>
  <c r="X57" i="3"/>
  <c r="W60" i="3"/>
  <c r="T11" i="3"/>
  <c r="Q33" i="3"/>
  <c r="P13" i="3"/>
  <c r="L28" i="3"/>
  <c r="N19" i="3"/>
  <c r="Z40" i="3"/>
  <c r="T25" i="3"/>
  <c r="L50" i="3"/>
  <c r="M24" i="3"/>
  <c r="L41" i="3"/>
  <c r="P16" i="3"/>
  <c r="X20" i="3"/>
  <c r="W38" i="3"/>
  <c r="Q15" i="3"/>
  <c r="Z18" i="3"/>
  <c r="Y44" i="3"/>
  <c r="L20" i="3"/>
  <c r="R12" i="3"/>
  <c r="X41" i="3"/>
  <c r="N43" i="3"/>
  <c r="U51" i="3"/>
  <c r="V52" i="3"/>
  <c r="N24" i="3"/>
  <c r="P32" i="3"/>
  <c r="W68" i="3"/>
  <c r="S45" i="3"/>
  <c r="V57" i="3"/>
  <c r="U33" i="3"/>
  <c r="M78" i="3"/>
  <c r="N51" i="3"/>
  <c r="M66" i="3"/>
  <c r="T55" i="3"/>
  <c r="X64" i="3"/>
  <c r="Y60" i="3"/>
  <c r="N69" i="3"/>
  <c r="S66" i="3"/>
  <c r="S23" i="3"/>
  <c r="V58" i="3"/>
  <c r="N28" i="3"/>
  <c r="Q63" i="3"/>
  <c r="T44" i="3"/>
  <c r="Y71" i="3"/>
  <c r="J44" i="3"/>
  <c r="P80" i="3"/>
  <c r="X52" i="3"/>
  <c r="Y117" i="3"/>
  <c r="Y51" i="3"/>
  <c r="K57" i="3"/>
  <c r="Y113" i="3"/>
  <c r="X118" i="3"/>
  <c r="W53" i="3"/>
  <c r="J58" i="3"/>
  <c r="V30" i="3"/>
  <c r="J67" i="3"/>
  <c r="J78" i="3"/>
  <c r="X75" i="3"/>
  <c r="W48" i="3"/>
  <c r="M54" i="3"/>
  <c r="O50" i="3"/>
  <c r="J57" i="3"/>
  <c r="R65" i="3"/>
  <c r="S68" i="3"/>
  <c r="Q74" i="3"/>
  <c r="R73" i="3"/>
  <c r="N132" i="3"/>
  <c r="P75" i="3"/>
  <c r="Z37" i="3"/>
  <c r="V42" i="3"/>
  <c r="O70" i="3"/>
  <c r="K48" i="3"/>
  <c r="K58" i="3"/>
  <c r="Q21" i="3"/>
  <c r="J75" i="3"/>
  <c r="X22" i="3"/>
  <c r="P71" i="3"/>
  <c r="Z30" i="3"/>
  <c r="S52" i="3"/>
  <c r="W33" i="3"/>
  <c r="W43" i="3"/>
  <c r="P30" i="3"/>
  <c r="Q49" i="3"/>
  <c r="U48" i="3"/>
  <c r="K20" i="3"/>
  <c r="Y21" i="3"/>
  <c r="M25" i="3"/>
  <c r="T26" i="3"/>
  <c r="R38" i="3"/>
  <c r="O41" i="3"/>
  <c r="Y37" i="3"/>
  <c r="P53" i="3"/>
  <c r="L82" i="3"/>
  <c r="W75" i="3"/>
  <c r="P86" i="3"/>
  <c r="J80" i="3"/>
  <c r="K83" i="3"/>
  <c r="P6" i="3"/>
  <c r="O7" i="3"/>
  <c r="L10" i="3"/>
  <c r="K11" i="3"/>
  <c r="V6" i="3"/>
  <c r="U7" i="3"/>
  <c r="R10" i="3"/>
  <c r="Q11" i="3"/>
  <c r="S6" i="3"/>
  <c r="R7" i="3"/>
  <c r="O10" i="3"/>
  <c r="N11" i="3"/>
  <c r="V12" i="3"/>
  <c r="U13" i="3"/>
  <c r="R16" i="3"/>
  <c r="Q17" i="3"/>
  <c r="M32" i="3"/>
  <c r="Y36" i="3"/>
  <c r="Q7" i="3"/>
  <c r="P37" i="3"/>
  <c r="L12" i="3"/>
  <c r="K42" i="3"/>
  <c r="P11" i="3"/>
  <c r="Q26" i="3"/>
  <c r="K16" i="3"/>
  <c r="Q32" i="3"/>
  <c r="L15" i="3"/>
  <c r="M30" i="3"/>
  <c r="U20" i="3"/>
  <c r="M28" i="3"/>
  <c r="Z42" i="3"/>
  <c r="S51" i="3"/>
  <c r="J55" i="3"/>
  <c r="N47" i="3"/>
  <c r="J16" i="3"/>
  <c r="M22" i="3"/>
  <c r="K15" i="3"/>
  <c r="Q20" i="3"/>
  <c r="W19" i="3"/>
  <c r="Z25" i="3"/>
  <c r="O27" i="3"/>
  <c r="V39" i="3"/>
  <c r="W34" i="3"/>
  <c r="J8" i="3"/>
  <c r="Q44" i="3"/>
  <c r="P35" i="3"/>
  <c r="K7" i="3"/>
  <c r="R43" i="3"/>
  <c r="S38" i="3"/>
  <c r="Z12" i="3"/>
  <c r="P20" i="3"/>
  <c r="K21" i="3"/>
  <c r="R22" i="3"/>
  <c r="W29" i="3"/>
  <c r="V34" i="3"/>
  <c r="V77" i="3"/>
  <c r="Q78" i="3"/>
  <c r="Z45" i="3"/>
  <c r="L48" i="3"/>
  <c r="Q50" i="3"/>
  <c r="X51" i="3"/>
  <c r="Q25" i="3"/>
  <c r="Q48" i="3"/>
  <c r="T60" i="3"/>
  <c r="O21" i="3"/>
  <c r="Z38" i="3"/>
  <c r="K41" i="3"/>
  <c r="K69" i="3"/>
  <c r="T23" i="3"/>
  <c r="R32" i="3"/>
  <c r="L38" i="3"/>
  <c r="T50" i="3"/>
  <c r="Q53" i="3"/>
  <c r="J45" i="3"/>
  <c r="N49" i="3"/>
  <c r="J38" i="3"/>
  <c r="U43" i="3"/>
  <c r="N74" i="3"/>
  <c r="Z82" i="3"/>
  <c r="O73" i="3"/>
  <c r="M87" i="3"/>
  <c r="N87" i="3"/>
  <c r="Y83" i="3"/>
  <c r="M75" i="3"/>
  <c r="V38" i="3"/>
  <c r="W39" i="3"/>
  <c r="N67" i="3"/>
  <c r="Z59" i="3"/>
  <c r="Z75" i="3"/>
  <c r="O72" i="3"/>
  <c r="S33" i="3"/>
  <c r="Q52" i="3"/>
  <c r="O32" i="3"/>
  <c r="S48" i="3"/>
  <c r="K27" i="3"/>
  <c r="T74" i="3"/>
  <c r="X78" i="3"/>
  <c r="S75" i="3"/>
  <c r="W79" i="3"/>
  <c r="P65" i="3"/>
  <c r="Q30" i="3"/>
  <c r="L43" i="3"/>
  <c r="L59" i="3"/>
  <c r="L22" i="3"/>
  <c r="O53" i="3"/>
  <c r="Z24" i="3"/>
  <c r="S58" i="3"/>
  <c r="W31" i="3"/>
  <c r="U58" i="3"/>
  <c r="Q37" i="3"/>
  <c r="K80" i="3"/>
  <c r="U54" i="3"/>
  <c r="L67" i="3"/>
  <c r="R57" i="3"/>
  <c r="W32" i="3"/>
  <c r="Z73" i="3"/>
  <c r="Q38" i="3"/>
  <c r="U78" i="3"/>
  <c r="U21" i="3"/>
  <c r="X56" i="3"/>
  <c r="Q31" i="3"/>
  <c r="O65" i="3"/>
  <c r="M43" i="3"/>
  <c r="P110" i="3"/>
  <c r="J104" i="3"/>
  <c r="T114" i="3"/>
  <c r="Z104" i="3"/>
  <c r="O111" i="3"/>
  <c r="M48" i="3"/>
  <c r="U23" i="3"/>
  <c r="W37" i="3"/>
  <c r="W22" i="3"/>
  <c r="Z35" i="3"/>
  <c r="J25" i="3"/>
  <c r="W28" i="3"/>
  <c r="R40" i="3"/>
  <c r="S8" i="3"/>
  <c r="O12" i="3"/>
  <c r="R8" i="3"/>
  <c r="W7" i="3"/>
  <c r="K14" i="3"/>
  <c r="J77" i="3"/>
  <c r="K29" i="3"/>
  <c r="J46" i="3"/>
  <c r="Q45" i="3"/>
  <c r="Q29" i="3"/>
  <c r="Y62" i="3"/>
  <c r="O83" i="3"/>
  <c r="N84" i="3"/>
  <c r="U42" i="3"/>
  <c r="Q34" i="3"/>
  <c r="Z48" i="3"/>
  <c r="X59" i="3"/>
  <c r="V32" i="3"/>
  <c r="U49" i="3"/>
  <c r="L55" i="3"/>
  <c r="N73" i="3"/>
  <c r="P56" i="3"/>
  <c r="M80" i="3"/>
  <c r="W139" i="3"/>
  <c r="V76" i="3"/>
  <c r="O87" i="3"/>
  <c r="R69" i="3"/>
  <c r="U47" i="3"/>
  <c r="S64" i="3"/>
  <c r="N71" i="3"/>
  <c r="R67" i="3"/>
  <c r="V79" i="3"/>
  <c r="N46" i="3"/>
  <c r="P34" i="3"/>
  <c r="K49" i="3"/>
  <c r="U71" i="3"/>
  <c r="J81" i="3"/>
  <c r="Y75" i="3"/>
  <c r="J136" i="3"/>
  <c r="T72" i="3"/>
  <c r="P51" i="3"/>
  <c r="X76" i="3"/>
  <c r="Q105" i="3"/>
  <c r="R108" i="3"/>
  <c r="L102" i="3"/>
  <c r="V112" i="3"/>
  <c r="X31" i="3"/>
  <c r="J24" i="3"/>
  <c r="X26" i="3"/>
  <c r="S35" i="3"/>
  <c r="M41" i="3"/>
  <c r="O64" i="3"/>
  <c r="R59" i="3"/>
  <c r="K72" i="3"/>
  <c r="S80" i="3"/>
  <c r="X102" i="3"/>
  <c r="K107" i="3"/>
  <c r="W103" i="3"/>
  <c r="J108" i="3"/>
  <c r="Y66" i="3"/>
  <c r="N32" i="3"/>
  <c r="Z44" i="3"/>
  <c r="N53" i="3"/>
  <c r="J54" i="3"/>
  <c r="N65" i="3"/>
  <c r="L53" i="3"/>
  <c r="Z62" i="3"/>
  <c r="L57" i="3"/>
  <c r="O68" i="3"/>
  <c r="W62" i="3"/>
  <c r="Y79" i="3"/>
  <c r="K76" i="3"/>
  <c r="W76" i="3"/>
  <c r="R77" i="3"/>
  <c r="X30" i="3"/>
  <c r="W73" i="3"/>
  <c r="N40" i="3"/>
  <c r="R78" i="3"/>
  <c r="S53" i="3"/>
  <c r="Z86" i="3"/>
  <c r="Y58" i="3"/>
  <c r="R63" i="3"/>
  <c r="W64" i="3"/>
  <c r="P60" i="3"/>
  <c r="X63" i="3"/>
  <c r="T64" i="3"/>
  <c r="V124" i="3"/>
  <c r="O61" i="3"/>
  <c r="V65" i="3"/>
  <c r="S65" i="3"/>
  <c r="J48" i="3"/>
  <c r="P50" i="3"/>
  <c r="X44" i="3"/>
  <c r="L30" i="3"/>
  <c r="N44" i="3"/>
  <c r="K47" i="3"/>
  <c r="S50" i="3"/>
  <c r="Y43" i="3"/>
  <c r="O63" i="3"/>
  <c r="O56" i="3"/>
  <c r="J120" i="3"/>
  <c r="M58" i="3"/>
  <c r="N92" i="3"/>
  <c r="Z88" i="3"/>
  <c r="L78" i="3"/>
  <c r="Z84" i="3"/>
  <c r="T78" i="3"/>
  <c r="M89" i="3"/>
  <c r="X82" i="3"/>
  <c r="R134" i="3"/>
  <c r="Y168" i="3"/>
  <c r="M135" i="3"/>
  <c r="T169" i="3"/>
  <c r="U131" i="3"/>
  <c r="K166" i="3"/>
  <c r="P132" i="3"/>
  <c r="W166" i="3"/>
  <c r="X128" i="3"/>
  <c r="N163" i="3"/>
  <c r="P41" i="3"/>
  <c r="U38" i="3"/>
  <c r="O20" i="3"/>
  <c r="J51" i="3"/>
  <c r="Y30" i="3"/>
  <c r="U8" i="3"/>
  <c r="Q12" i="3"/>
  <c r="R44" i="3"/>
  <c r="K24" i="3"/>
  <c r="P27" i="3"/>
  <c r="V8" i="3"/>
  <c r="Y6" i="3"/>
  <c r="Y16" i="3"/>
  <c r="X77" i="3"/>
  <c r="U50" i="3"/>
  <c r="U45" i="3"/>
  <c r="P39" i="3"/>
  <c r="L34" i="3"/>
  <c r="X55" i="3"/>
  <c r="Y93" i="3"/>
  <c r="X94" i="3"/>
  <c r="P22" i="3"/>
  <c r="W54" i="3"/>
  <c r="N68" i="3"/>
  <c r="Y47" i="3"/>
  <c r="X34" i="3"/>
  <c r="X50" i="3"/>
  <c r="M56" i="3"/>
  <c r="U74" i="3"/>
  <c r="T39" i="3"/>
  <c r="V75" i="3"/>
  <c r="S49" i="3"/>
  <c r="K45" i="3"/>
  <c r="S115" i="3"/>
  <c r="W80" i="3"/>
  <c r="Z49" i="3"/>
  <c r="K68" i="3"/>
  <c r="Y70" i="3"/>
  <c r="Y78" i="3"/>
  <c r="O80" i="3"/>
  <c r="V37" i="3"/>
  <c r="Z54" i="3"/>
  <c r="U72" i="3"/>
  <c r="Z71" i="3"/>
  <c r="L81" i="3"/>
  <c r="M76" i="3"/>
  <c r="S74" i="3"/>
  <c r="Y72" i="3"/>
  <c r="T51" i="3"/>
  <c r="L77" i="3"/>
  <c r="Z136" i="3"/>
  <c r="S73" i="3"/>
  <c r="V54" i="3"/>
  <c r="W77" i="3"/>
  <c r="L40" i="3"/>
  <c r="V36" i="3"/>
  <c r="S39" i="3"/>
  <c r="W51" i="3"/>
  <c r="Z31" i="3"/>
  <c r="X48" i="3"/>
  <c r="N61" i="3"/>
  <c r="W72" i="3"/>
  <c r="N81" i="3"/>
  <c r="M68" i="3"/>
  <c r="Q72" i="3"/>
  <c r="L69" i="3"/>
  <c r="Y53" i="3"/>
  <c r="W40" i="3"/>
  <c r="M55" i="3"/>
  <c r="Y55" i="3"/>
  <c r="R24" i="3"/>
  <c r="N45" i="3"/>
  <c r="U59" i="3"/>
  <c r="P49" i="3"/>
  <c r="K37" i="3"/>
  <c r="N38" i="3"/>
  <c r="L68" i="3"/>
  <c r="J42" i="3"/>
  <c r="R36" i="3"/>
  <c r="T38" i="3"/>
  <c r="T76" i="3"/>
  <c r="K32" i="3"/>
  <c r="T19" i="3"/>
  <c r="K23" i="3"/>
  <c r="R30" i="3"/>
  <c r="L36" i="3"/>
  <c r="X46" i="3"/>
  <c r="M51" i="3"/>
  <c r="M62" i="3"/>
  <c r="J65" i="3"/>
  <c r="O89" i="3"/>
  <c r="R90" i="3"/>
  <c r="P88" i="3"/>
  <c r="K62" i="3"/>
  <c r="W94" i="3"/>
  <c r="Q91" i="3"/>
  <c r="N90" i="3"/>
  <c r="O45" i="3"/>
  <c r="W56" i="3"/>
  <c r="O76" i="3"/>
  <c r="M49" i="3"/>
  <c r="J61" i="3"/>
  <c r="Y54" i="3"/>
  <c r="S72" i="3"/>
  <c r="P63" i="3"/>
  <c r="Q46" i="3"/>
  <c r="Q93" i="3"/>
  <c r="S67" i="3"/>
  <c r="N64" i="3"/>
  <c r="J41" i="3"/>
  <c r="O44" i="3"/>
  <c r="N30" i="3"/>
  <c r="M18" i="3"/>
  <c r="Y52" i="3"/>
  <c r="U40" i="3"/>
  <c r="V29" i="3"/>
  <c r="W26" i="3"/>
  <c r="U41" i="3"/>
  <c r="T7" i="3"/>
  <c r="R23" i="3"/>
  <c r="W8" i="3"/>
  <c r="N12" i="3"/>
  <c r="V49" i="3"/>
  <c r="U25" i="3"/>
  <c r="Y31" i="3"/>
  <c r="Z36" i="3"/>
  <c r="N26" i="3"/>
  <c r="N48" i="3"/>
  <c r="Y38" i="3"/>
  <c r="S87" i="3"/>
  <c r="Z51" i="3"/>
  <c r="W23" i="3"/>
  <c r="L35" i="3"/>
  <c r="R72" i="3"/>
  <c r="J70" i="3"/>
  <c r="V74" i="3"/>
  <c r="M83" i="3"/>
  <c r="U91" i="3"/>
  <c r="Z77" i="3"/>
  <c r="Y27" i="3"/>
  <c r="N56" i="3"/>
  <c r="P76" i="3"/>
  <c r="L60" i="3"/>
  <c r="T80" i="3"/>
  <c r="J28" i="3"/>
  <c r="J30" i="3"/>
  <c r="P47" i="3"/>
  <c r="J49" i="3"/>
  <c r="L26" i="3"/>
  <c r="S27" i="3"/>
  <c r="P40" i="3"/>
  <c r="M53" i="3"/>
  <c r="P78" i="3"/>
  <c r="J72" i="3"/>
  <c r="T82" i="3"/>
  <c r="N76" i="3"/>
  <c r="O79" i="3"/>
  <c r="Z72" i="3"/>
  <c r="S83" i="3"/>
  <c r="M77" i="3"/>
  <c r="Q76" i="3"/>
  <c r="X73" i="3"/>
  <c r="P54" i="3"/>
  <c r="K78" i="3"/>
  <c r="U52" i="3"/>
  <c r="N54" i="3"/>
  <c r="O62" i="3"/>
  <c r="T59" i="3"/>
  <c r="X42" i="3"/>
  <c r="K61" i="3"/>
  <c r="R70" i="3"/>
  <c r="M42" i="3"/>
  <c r="R28" i="3"/>
  <c r="R96" i="3"/>
  <c r="V100" i="3"/>
  <c r="Q97" i="3"/>
  <c r="K64" i="3"/>
  <c r="L76" i="3"/>
  <c r="K85" i="3"/>
  <c r="L54" i="3"/>
  <c r="M52" i="3"/>
  <c r="O54" i="3"/>
  <c r="W89" i="3"/>
  <c r="V55" i="3"/>
  <c r="V61" i="3"/>
  <c r="V41" i="3"/>
  <c r="Q68" i="3"/>
  <c r="S44" i="3"/>
  <c r="X61" i="3"/>
  <c r="O23" i="3"/>
  <c r="Y76" i="3"/>
  <c r="W24" i="3"/>
  <c r="Z32" i="3"/>
  <c r="W35" i="3"/>
  <c r="P42" i="3"/>
  <c r="M45" i="3"/>
  <c r="Q47" i="3"/>
  <c r="R51" i="3"/>
  <c r="K36" i="3"/>
  <c r="Y33" i="3"/>
  <c r="K67" i="3"/>
  <c r="V60" i="3"/>
  <c r="O71" i="3"/>
  <c r="Z64" i="3"/>
  <c r="J68" i="3"/>
  <c r="U61" i="3"/>
  <c r="N72" i="3"/>
  <c r="Y45" i="3"/>
  <c r="O81" i="3"/>
  <c r="T52" i="3"/>
  <c r="Z70" i="3"/>
  <c r="L42" i="3"/>
  <c r="Q79" i="3"/>
  <c r="Z46" i="3"/>
  <c r="Y87" i="3"/>
  <c r="N57" i="3"/>
  <c r="U121" i="3"/>
  <c r="X60" i="3"/>
  <c r="S57" i="3"/>
  <c r="Z47" i="3"/>
  <c r="S36" i="3"/>
  <c r="U22" i="3"/>
  <c r="R54" i="3"/>
  <c r="N42" i="3"/>
  <c r="Z55" i="3"/>
  <c r="W45" i="3"/>
  <c r="P79" i="3"/>
  <c r="M57" i="3"/>
  <c r="L71" i="3"/>
  <c r="W57" i="3"/>
  <c r="X110" i="3"/>
  <c r="W111" i="3"/>
  <c r="R84" i="3"/>
  <c r="V50" i="3"/>
  <c r="Z69" i="3"/>
  <c r="O66" i="3"/>
  <c r="T40" i="3"/>
  <c r="Y41" i="3"/>
  <c r="T35" i="3"/>
  <c r="V28" i="3"/>
  <c r="T53" i="3"/>
  <c r="N63" i="3"/>
  <c r="S99" i="3"/>
  <c r="R100" i="3"/>
  <c r="Y46" i="3"/>
  <c r="K53" i="3"/>
  <c r="Y57" i="3"/>
  <c r="Z91" i="3"/>
  <c r="U97" i="3"/>
  <c r="X54" i="3"/>
  <c r="K35" i="3"/>
  <c r="R82" i="3"/>
  <c r="P104" i="3"/>
  <c r="Z162" i="3"/>
  <c r="P135" i="3"/>
  <c r="S101" i="3"/>
  <c r="L160" i="3"/>
  <c r="S132" i="3"/>
  <c r="V98" i="3"/>
  <c r="O37" i="3"/>
  <c r="P44" i="3"/>
  <c r="R52" i="3"/>
  <c r="K50" i="3"/>
  <c r="O48" i="3"/>
  <c r="M21" i="3"/>
  <c r="V66" i="3"/>
  <c r="M79" i="3"/>
  <c r="W65" i="3"/>
  <c r="Q83" i="3"/>
  <c r="R83" i="3"/>
  <c r="L80" i="3"/>
  <c r="U67" i="3"/>
  <c r="P84" i="3"/>
  <c r="K111" i="3"/>
  <c r="J116" i="3"/>
  <c r="P46" i="3"/>
  <c r="N120" i="3"/>
  <c r="J112" i="3"/>
  <c r="V120" i="3"/>
  <c r="Q54" i="3"/>
  <c r="Y59" i="3"/>
  <c r="L118" i="3"/>
  <c r="K112" i="3"/>
  <c r="U117" i="3"/>
  <c r="W112" i="3"/>
  <c r="K119" i="3"/>
  <c r="N109" i="3"/>
  <c r="U167" i="3"/>
  <c r="Z109" i="3"/>
  <c r="P114" i="3"/>
  <c r="Q106" i="3"/>
  <c r="X164" i="3"/>
  <c r="L107" i="3"/>
  <c r="S111" i="3"/>
  <c r="L111" i="3"/>
  <c r="W115" i="3"/>
  <c r="X111" i="3"/>
  <c r="M117" i="3"/>
  <c r="R113" i="3"/>
  <c r="R120" i="3"/>
  <c r="M114" i="3"/>
  <c r="Y171" i="3"/>
  <c r="N172" i="3"/>
  <c r="K173" i="3"/>
  <c r="V95" i="3"/>
  <c r="P57" i="3"/>
  <c r="L92" i="3"/>
  <c r="X65" i="3"/>
  <c r="W58" i="3"/>
  <c r="W66" i="3"/>
  <c r="V71" i="3"/>
  <c r="R71" i="3"/>
  <c r="Q100" i="3"/>
  <c r="Z153" i="3"/>
  <c r="L101" i="3"/>
  <c r="U154" i="3"/>
  <c r="T97" i="3"/>
  <c r="L151" i="3"/>
  <c r="O98" i="3"/>
  <c r="X151" i="3"/>
  <c r="J99" i="3"/>
  <c r="O148" i="3"/>
  <c r="R95" i="3"/>
  <c r="J149" i="3"/>
  <c r="R99" i="3"/>
  <c r="J153" i="3"/>
  <c r="M100" i="3"/>
  <c r="V153" i="3"/>
  <c r="K93" i="3"/>
  <c r="S102" i="3"/>
  <c r="R94" i="3"/>
  <c r="Z103" i="3"/>
  <c r="N103" i="3"/>
  <c r="T201" i="3"/>
  <c r="T105" i="3"/>
  <c r="W202" i="3"/>
  <c r="J194" i="3"/>
  <c r="T140" i="3"/>
  <c r="J175" i="3"/>
  <c r="O141" i="3"/>
  <c r="V175" i="3"/>
  <c r="P175" i="3"/>
  <c r="N205" i="3"/>
  <c r="S176" i="3"/>
  <c r="V198" i="3"/>
  <c r="N85" i="3"/>
  <c r="U143" i="3"/>
  <c r="Z85" i="3"/>
  <c r="P144" i="3"/>
  <c r="J144" i="3"/>
  <c r="U214" i="3"/>
  <c r="M145" i="3"/>
  <c r="V181" i="3"/>
  <c r="Z89" i="3"/>
  <c r="P148" i="3"/>
  <c r="V136" i="3"/>
  <c r="V129" i="3"/>
  <c r="Q137" i="3"/>
  <c r="V133" i="3"/>
  <c r="P81" i="3"/>
  <c r="Q134" i="3"/>
  <c r="K82" i="3"/>
  <c r="K136" i="3"/>
  <c r="V83" i="3"/>
  <c r="W136" i="3"/>
  <c r="R194" i="3"/>
  <c r="X194" i="3"/>
  <c r="V86" i="3"/>
  <c r="Z90" i="3"/>
  <c r="U87" i="3"/>
  <c r="Y91" i="3"/>
  <c r="R58" i="3"/>
  <c r="V62" i="3"/>
  <c r="Y92" i="3"/>
  <c r="N59" i="3"/>
  <c r="U60" i="3"/>
  <c r="V67" i="3"/>
  <c r="U96" i="3"/>
  <c r="M150" i="3"/>
  <c r="P97" i="3"/>
  <c r="Y150" i="3"/>
  <c r="K98" i="3"/>
  <c r="P147" i="3"/>
  <c r="S94" i="3"/>
  <c r="K148" i="3"/>
  <c r="N95" i="3"/>
  <c r="S144" i="3"/>
  <c r="U53" i="3"/>
  <c r="O49" i="3"/>
  <c r="M34" i="3"/>
  <c r="J37" i="3"/>
  <c r="R49" i="3"/>
  <c r="Q41" i="3"/>
  <c r="X70" i="3"/>
  <c r="R64" i="3"/>
  <c r="K75" i="3"/>
  <c r="V68" i="3"/>
  <c r="W71" i="3"/>
  <c r="Q65" i="3"/>
  <c r="J76" i="3"/>
  <c r="U69" i="3"/>
  <c r="M91" i="3"/>
  <c r="Y64" i="3"/>
  <c r="X69" i="3"/>
  <c r="S70" i="3"/>
  <c r="W70" i="3"/>
  <c r="J71" i="3"/>
  <c r="N79" i="3"/>
  <c r="N75" i="3"/>
  <c r="X96" i="3"/>
  <c r="N107" i="3"/>
  <c r="S97" i="3"/>
  <c r="U108" i="3"/>
  <c r="P101" i="3"/>
  <c r="T101" i="3"/>
  <c r="S93" i="3"/>
  <c r="J103" i="3"/>
  <c r="S98" i="3"/>
  <c r="K152" i="3"/>
  <c r="N99" i="3"/>
  <c r="W152" i="3"/>
  <c r="Y95" i="3"/>
  <c r="P105" i="3"/>
  <c r="T96" i="3"/>
  <c r="W106" i="3"/>
  <c r="N98" i="3"/>
  <c r="K110" i="3"/>
  <c r="Z98" i="3"/>
  <c r="R111" i="3"/>
  <c r="W110" i="3"/>
  <c r="P205" i="3"/>
  <c r="Z80" i="3"/>
  <c r="J84" i="3"/>
  <c r="U77" i="3"/>
  <c r="N88" i="3"/>
  <c r="Y81" i="3"/>
  <c r="V88" i="3"/>
  <c r="P82" i="3"/>
  <c r="Z92" i="3"/>
  <c r="T86" i="3"/>
  <c r="N138" i="3"/>
  <c r="U172" i="3"/>
  <c r="Z138" i="3"/>
  <c r="P173" i="3"/>
  <c r="Q135" i="3"/>
  <c r="X169" i="3"/>
  <c r="L136" i="3"/>
  <c r="S170" i="3"/>
  <c r="T132" i="3"/>
  <c r="J167" i="3"/>
  <c r="O133" i="3"/>
  <c r="V167" i="3"/>
  <c r="O137" i="3"/>
  <c r="V171" i="3"/>
  <c r="J138" i="3"/>
  <c r="Q172" i="3"/>
  <c r="U139" i="3"/>
  <c r="K174" i="3"/>
  <c r="P140" i="3"/>
  <c r="W174" i="3"/>
  <c r="Q174" i="3"/>
  <c r="P203" i="3"/>
  <c r="T175" i="3"/>
  <c r="X171" i="3"/>
  <c r="L155" i="3"/>
  <c r="V125" i="3"/>
  <c r="Q133" i="3"/>
  <c r="Q126" i="3"/>
  <c r="L184" i="3"/>
  <c r="R184" i="3"/>
  <c r="O185" i="3"/>
  <c r="U185" i="3"/>
  <c r="X159" i="3"/>
  <c r="Q130" i="3"/>
  <c r="L32" i="3"/>
  <c r="V7" i="3"/>
  <c r="Q27" i="3"/>
  <c r="Q70" i="3"/>
  <c r="R50" i="3"/>
  <c r="X32" i="3"/>
  <c r="U37" i="3"/>
  <c r="P43" i="3"/>
  <c r="K44" i="3"/>
  <c r="O40" i="3"/>
  <c r="U35" i="3"/>
  <c r="R104" i="3"/>
  <c r="Q73" i="3"/>
  <c r="M67" i="3"/>
  <c r="L84" i="3"/>
  <c r="X79" i="3"/>
  <c r="R75" i="3"/>
  <c r="S37" i="3"/>
  <c r="M33" i="3"/>
  <c r="P55" i="3"/>
  <c r="T24" i="3"/>
  <c r="U70" i="3"/>
  <c r="Z20" i="3"/>
  <c r="K95" i="3"/>
  <c r="W41" i="3"/>
  <c r="N34" i="3"/>
  <c r="W81" i="3"/>
  <c r="R68" i="3"/>
  <c r="O95" i="3"/>
  <c r="O58" i="3"/>
  <c r="M113" i="3"/>
  <c r="Y63" i="3"/>
  <c r="L51" i="3"/>
  <c r="S104" i="3"/>
  <c r="O82" i="3"/>
  <c r="V123" i="3"/>
  <c r="V101" i="3"/>
  <c r="S139" i="3"/>
  <c r="K118" i="3"/>
  <c r="Y98" i="3"/>
  <c r="Q55" i="3"/>
  <c r="X35" i="3"/>
  <c r="J26" i="3"/>
  <c r="X28" i="3"/>
  <c r="K31" i="3"/>
  <c r="M23" i="3"/>
  <c r="W55" i="3"/>
  <c r="R79" i="3"/>
  <c r="J60" i="3"/>
  <c r="J53" i="3"/>
  <c r="V56" i="3"/>
  <c r="Q80" i="3"/>
  <c r="Z60" i="3"/>
  <c r="T54" i="3"/>
  <c r="Q84" i="3"/>
  <c r="K81" i="3"/>
  <c r="S69" i="3"/>
  <c r="O85" i="3"/>
  <c r="P85" i="3"/>
  <c r="W85" i="3"/>
  <c r="Z78" i="3"/>
  <c r="J90" i="3"/>
  <c r="K90" i="3"/>
  <c r="U142" i="3"/>
  <c r="X89" i="3"/>
  <c r="P143" i="3"/>
  <c r="S90" i="3"/>
  <c r="P139" i="3"/>
  <c r="J87" i="3"/>
  <c r="K140" i="3"/>
  <c r="V87" i="3"/>
  <c r="S136" i="3"/>
  <c r="M84" i="3"/>
  <c r="N137" i="3"/>
  <c r="Y84" i="3"/>
  <c r="V141" i="3"/>
  <c r="Y88" i="3"/>
  <c r="Q142" i="3"/>
  <c r="T89" i="3"/>
  <c r="K144" i="3"/>
  <c r="N91" i="3"/>
  <c r="W144" i="3"/>
  <c r="Y178" i="3"/>
  <c r="T179" i="3"/>
  <c r="J21" i="3"/>
  <c r="X40" i="3"/>
  <c r="S7" i="3"/>
  <c r="J40" i="3"/>
  <c r="U89" i="3"/>
  <c r="L19" i="3"/>
  <c r="N52" i="3"/>
  <c r="Z79" i="3"/>
  <c r="M47" i="3"/>
  <c r="T79" i="3"/>
  <c r="T106" i="3"/>
  <c r="S107" i="3"/>
  <c r="N80" i="3"/>
  <c r="T34" i="3"/>
  <c r="L52" i="3"/>
  <c r="S62" i="3"/>
  <c r="L65" i="3"/>
  <c r="N36" i="3"/>
  <c r="Y56" i="3"/>
  <c r="Y25" i="3"/>
  <c r="P52" i="3"/>
  <c r="Q62" i="3"/>
  <c r="V94" i="3"/>
  <c r="N96" i="3"/>
  <c r="Y29" i="3"/>
  <c r="Y39" i="3"/>
  <c r="Z56" i="3"/>
  <c r="W61" i="3"/>
  <c r="T88" i="3"/>
  <c r="P106" i="3"/>
  <c r="N78" i="3"/>
  <c r="K59" i="3"/>
  <c r="M109" i="3"/>
  <c r="U134" i="3"/>
  <c r="K105" i="3"/>
  <c r="U109" i="3"/>
  <c r="X131" i="3"/>
  <c r="N102" i="3"/>
  <c r="Y105" i="3"/>
  <c r="J129" i="3"/>
  <c r="T36" i="3"/>
  <c r="Q39" i="3"/>
  <c r="J36" i="3"/>
  <c r="Z50" i="3"/>
  <c r="Q51" i="3"/>
  <c r="P31" i="3"/>
  <c r="Y85" i="3"/>
  <c r="S79" i="3"/>
  <c r="L90" i="3"/>
  <c r="W83" i="3"/>
  <c r="X86" i="3"/>
  <c r="R80" i="3"/>
  <c r="K91" i="3"/>
  <c r="L88" i="3"/>
  <c r="U57" i="3"/>
  <c r="V46" i="3"/>
  <c r="Y61" i="3"/>
  <c r="S55" i="3"/>
  <c r="P62" i="3"/>
  <c r="J56" i="3"/>
  <c r="T66" i="3"/>
  <c r="N60" i="3"/>
  <c r="Y111" i="3"/>
  <c r="P137" i="3"/>
  <c r="T112" i="3"/>
  <c r="W138" i="3"/>
  <c r="K109" i="3"/>
  <c r="V131" i="3"/>
  <c r="W109" i="3"/>
  <c r="L133" i="3"/>
  <c r="N106" i="3"/>
  <c r="K126" i="3"/>
  <c r="Z106" i="3"/>
  <c r="R127" i="3"/>
  <c r="Z110" i="3"/>
  <c r="R135" i="3"/>
  <c r="U111" i="3"/>
  <c r="Y136" i="3"/>
  <c r="O113" i="3"/>
  <c r="M140" i="3"/>
  <c r="J114" i="3"/>
  <c r="K142" i="3"/>
  <c r="P141" i="3"/>
  <c r="Q220" i="3"/>
  <c r="P92" i="3"/>
  <c r="M97" i="3"/>
  <c r="V92" i="3"/>
  <c r="Q101" i="3"/>
  <c r="N94" i="3"/>
  <c r="Y101" i="3"/>
  <c r="M95" i="3"/>
  <c r="L106" i="3"/>
  <c r="W99" i="3"/>
  <c r="N93" i="3"/>
  <c r="U151" i="3"/>
  <c r="Z93" i="3"/>
  <c r="P152" i="3"/>
  <c r="Q90" i="3"/>
  <c r="X148" i="3"/>
  <c r="L91" i="3"/>
  <c r="S149" i="3"/>
  <c r="T87" i="3"/>
  <c r="J146" i="3"/>
  <c r="O88" i="3"/>
  <c r="V146" i="3"/>
  <c r="O92" i="3"/>
  <c r="V150" i="3"/>
  <c r="J93" i="3"/>
  <c r="Q151" i="3"/>
  <c r="U94" i="3"/>
  <c r="K153" i="3"/>
  <c r="P95" i="3"/>
  <c r="W153" i="3"/>
  <c r="Q153" i="3"/>
  <c r="R233" i="3"/>
  <c r="T154" i="3"/>
  <c r="Y165" i="3"/>
  <c r="M170" i="3"/>
  <c r="L141" i="3"/>
  <c r="Q88" i="3"/>
  <c r="Z141" i="3"/>
  <c r="M199" i="3"/>
  <c r="S199" i="3"/>
  <c r="P200" i="3"/>
  <c r="V200" i="3"/>
  <c r="Y174" i="3"/>
  <c r="Z145" i="3"/>
  <c r="L93" i="3"/>
  <c r="U146" i="3"/>
  <c r="U182" i="3"/>
  <c r="P183" i="3"/>
  <c r="J185" i="3"/>
  <c r="V185" i="3"/>
  <c r="S143" i="3"/>
  <c r="U150" i="3"/>
  <c r="X97" i="3"/>
  <c r="S129" i="3"/>
  <c r="Z163" i="3"/>
  <c r="S133" i="3"/>
  <c r="Z167" i="3"/>
  <c r="N134" i="3"/>
  <c r="U168" i="3"/>
  <c r="Y135" i="3"/>
  <c r="O170" i="3"/>
  <c r="T136" i="3"/>
  <c r="J171" i="3"/>
  <c r="U170" i="3"/>
  <c r="J243" i="3"/>
  <c r="X80" i="3"/>
  <c r="J91" i="3"/>
  <c r="V82" i="3"/>
  <c r="Y121" i="3"/>
  <c r="K60" i="3"/>
  <c r="M93" i="3"/>
  <c r="L98" i="3"/>
  <c r="U93" i="3"/>
  <c r="P102" i="3"/>
  <c r="J96" i="3"/>
  <c r="R89" i="3"/>
  <c r="Y147" i="3"/>
  <c r="M90" i="3"/>
  <c r="T148" i="3"/>
  <c r="U86" i="3"/>
  <c r="K145" i="3"/>
  <c r="P87" i="3"/>
  <c r="W145" i="3"/>
  <c r="X83" i="3"/>
  <c r="N142" i="3"/>
  <c r="J86" i="3"/>
  <c r="Z57" i="3"/>
  <c r="T61" i="3"/>
  <c r="Q66" i="3"/>
  <c r="L73" i="3"/>
  <c r="K66" i="3"/>
  <c r="L64" i="3"/>
  <c r="M64" i="3"/>
  <c r="P68" i="3"/>
  <c r="R128" i="3"/>
  <c r="K65" i="3"/>
  <c r="X67" i="3"/>
  <c r="O69" i="3"/>
  <c r="Y97" i="3"/>
  <c r="Z100" i="3"/>
  <c r="O93" i="3"/>
  <c r="M105" i="3"/>
  <c r="X98" i="3"/>
  <c r="U105" i="3"/>
  <c r="O99" i="3"/>
  <c r="Y109" i="3"/>
  <c r="S103" i="3"/>
  <c r="J97" i="3"/>
  <c r="Q155" i="3"/>
  <c r="V97" i="3"/>
  <c r="L156" i="3"/>
  <c r="M94" i="3"/>
  <c r="T152" i="3"/>
  <c r="Y94" i="3"/>
  <c r="O153" i="3"/>
  <c r="P91" i="3"/>
  <c r="W149" i="3"/>
  <c r="K92" i="3"/>
  <c r="R150" i="3"/>
  <c r="K96" i="3"/>
  <c r="R154" i="3"/>
  <c r="W96" i="3"/>
  <c r="M155" i="3"/>
  <c r="Q98" i="3"/>
  <c r="X156" i="3"/>
  <c r="L99" i="3"/>
  <c r="S157" i="3"/>
  <c r="M157" i="3"/>
  <c r="J241" i="3"/>
  <c r="V140" i="3"/>
  <c r="O77" i="3"/>
  <c r="J62" i="3"/>
  <c r="S81" i="3"/>
  <c r="T81" i="3"/>
  <c r="J82" i="3"/>
  <c r="Q71" i="3"/>
  <c r="N86" i="3"/>
  <c r="O86" i="3"/>
  <c r="Q138" i="3"/>
  <c r="K86" i="3"/>
  <c r="L139" i="3"/>
  <c r="W86" i="3"/>
  <c r="T135" i="3"/>
  <c r="N83" i="3"/>
  <c r="O136" i="3"/>
  <c r="Z83" i="3"/>
  <c r="W132" i="3"/>
  <c r="R140" i="3"/>
  <c r="R133" i="3"/>
  <c r="M141" i="3"/>
  <c r="R137" i="3"/>
  <c r="L85" i="3"/>
  <c r="M138" i="3"/>
  <c r="X85" i="3"/>
  <c r="X139" i="3"/>
  <c r="R87" i="3"/>
  <c r="U140" i="3"/>
  <c r="N198" i="3"/>
  <c r="T198" i="3"/>
  <c r="Q199" i="3"/>
  <c r="W199" i="3"/>
  <c r="Z178" i="3"/>
  <c r="S125" i="3"/>
  <c r="Z159" i="3"/>
  <c r="N126" i="3"/>
  <c r="U160" i="3"/>
  <c r="O160" i="3"/>
  <c r="U232" i="3"/>
  <c r="R161" i="3"/>
  <c r="U183" i="3"/>
  <c r="Y42" i="3"/>
  <c r="T46" i="3"/>
  <c r="J15" i="3"/>
  <c r="U19" i="3"/>
  <c r="V33" i="3"/>
  <c r="T90" i="3"/>
  <c r="M69" i="3"/>
  <c r="R39" i="3"/>
  <c r="U76" i="3"/>
  <c r="S20" i="3"/>
  <c r="T22" i="3"/>
  <c r="N100" i="3"/>
  <c r="M101" i="3"/>
  <c r="Y73" i="3"/>
  <c r="U75" i="3"/>
  <c r="Q58" i="3"/>
  <c r="T73" i="3"/>
  <c r="N22" i="3"/>
  <c r="L44" i="3"/>
  <c r="S43" i="3"/>
  <c r="W49" i="3"/>
  <c r="U66" i="3"/>
  <c r="O57" i="3"/>
  <c r="X90" i="3"/>
  <c r="W91" i="3"/>
  <c r="N41" i="3"/>
  <c r="N50" i="3"/>
  <c r="M61" i="3"/>
  <c r="L62" i="3"/>
  <c r="T84" i="3"/>
  <c r="Y137" i="3"/>
  <c r="S78" i="3"/>
  <c r="Q117" i="3"/>
  <c r="S82" i="3"/>
  <c r="O122" i="3"/>
  <c r="N105" i="3"/>
  <c r="J83" i="3"/>
  <c r="U116" i="3"/>
  <c r="Q102" i="3"/>
  <c r="N140" i="3"/>
  <c r="J111" i="3"/>
  <c r="L56" i="3"/>
  <c r="S29" i="3"/>
  <c r="P64" i="3"/>
  <c r="Z28" i="3"/>
  <c r="X72" i="3"/>
  <c r="V40" i="3"/>
  <c r="L114" i="3"/>
  <c r="X38" i="3"/>
  <c r="P118" i="3"/>
  <c r="L110" i="3"/>
  <c r="K115" i="3"/>
  <c r="T42" i="3"/>
  <c r="O119" i="3"/>
  <c r="V84" i="3"/>
  <c r="W87" i="3"/>
  <c r="Q81" i="3"/>
  <c r="J92" i="3"/>
  <c r="U85" i="3"/>
  <c r="R92" i="3"/>
  <c r="L86" i="3"/>
  <c r="W93" i="3"/>
  <c r="P90" i="3"/>
  <c r="Z81" i="3"/>
  <c r="Q176" i="3"/>
  <c r="U82" i="3"/>
  <c r="W140" i="3"/>
  <c r="M139" i="3"/>
  <c r="T173" i="3"/>
  <c r="Y139" i="3"/>
  <c r="O174" i="3"/>
  <c r="P136" i="3"/>
  <c r="W170" i="3"/>
  <c r="K137" i="3"/>
  <c r="R171" i="3"/>
  <c r="K141" i="3"/>
  <c r="R175" i="3"/>
  <c r="V81" i="3"/>
  <c r="M176" i="3"/>
  <c r="P83" i="3"/>
  <c r="W141" i="3"/>
  <c r="K84" i="3"/>
  <c r="R142" i="3"/>
  <c r="L142" i="3"/>
  <c r="Y210" i="3"/>
  <c r="U125" i="3"/>
  <c r="N62" i="3"/>
  <c r="T67" i="3"/>
  <c r="R66" i="3"/>
  <c r="T126" i="3"/>
  <c r="Z66" i="3"/>
  <c r="T71" i="3"/>
  <c r="M71" i="3"/>
  <c r="O131" i="3"/>
  <c r="P123" i="3"/>
  <c r="K131" i="3"/>
  <c r="K124" i="3"/>
  <c r="W131" i="3"/>
  <c r="S120" i="3"/>
  <c r="N128" i="3"/>
  <c r="N121" i="3"/>
  <c r="Z128" i="3"/>
  <c r="V117" i="3"/>
  <c r="Q125" i="3"/>
  <c r="Q118" i="3"/>
  <c r="L126" i="3"/>
  <c r="Q122" i="3"/>
  <c r="L130" i="3"/>
  <c r="L123" i="3"/>
  <c r="X130" i="3"/>
  <c r="W124" i="3"/>
  <c r="R132" i="3"/>
  <c r="R125" i="3"/>
  <c r="M183" i="3"/>
  <c r="S183" i="3"/>
  <c r="P184" i="3"/>
  <c r="V184" i="3"/>
  <c r="L164" i="3"/>
  <c r="R110" i="3"/>
  <c r="S134" i="3"/>
  <c r="M111" i="3"/>
  <c r="Z135" i="3"/>
  <c r="N135" i="3"/>
  <c r="T217" i="3"/>
  <c r="T137" i="3"/>
  <c r="X168" i="3"/>
  <c r="M115" i="3"/>
  <c r="Q144" i="3"/>
  <c r="Y115" i="3"/>
  <c r="X145" i="3"/>
  <c r="L145" i="3"/>
  <c r="O222" i="3"/>
  <c r="R147" i="3"/>
  <c r="O173" i="3"/>
  <c r="Y119" i="3"/>
  <c r="X153" i="3"/>
  <c r="O157" i="3"/>
  <c r="T99" i="3"/>
  <c r="J158" i="3"/>
  <c r="T103" i="3"/>
  <c r="J162" i="3"/>
  <c r="O104" i="3"/>
  <c r="V108" i="3"/>
  <c r="Z105" i="3"/>
  <c r="P164" i="3"/>
  <c r="U106" i="3"/>
  <c r="T164" i="3"/>
  <c r="V164" i="3"/>
  <c r="U250" i="3"/>
  <c r="U95" i="3"/>
  <c r="P94" i="3"/>
  <c r="V96" i="3"/>
  <c r="M65" i="3"/>
  <c r="Q69" i="3"/>
  <c r="X122" i="3"/>
  <c r="M63" i="3"/>
  <c r="Q60" i="3"/>
  <c r="Q67" i="3"/>
  <c r="S127" i="3"/>
  <c r="T119" i="3"/>
  <c r="O127" i="3"/>
  <c r="O120" i="3"/>
  <c r="J128" i="3"/>
  <c r="W116" i="3"/>
  <c r="R124" i="3"/>
  <c r="R117" i="3"/>
  <c r="M125" i="3"/>
  <c r="Z113" i="3"/>
  <c r="K43" i="3"/>
  <c r="V48" i="3"/>
  <c r="O60" i="3"/>
  <c r="L63" i="3"/>
  <c r="X71" i="3"/>
  <c r="V73" i="3"/>
  <c r="S85" i="3"/>
  <c r="L61" i="3"/>
  <c r="Q64" i="3"/>
  <c r="U68" i="3"/>
  <c r="Q87" i="3"/>
  <c r="J63" i="3"/>
  <c r="Z67" i="3"/>
  <c r="T69" i="3"/>
  <c r="Q129" i="3"/>
  <c r="J66" i="3"/>
  <c r="V69" i="3"/>
  <c r="N70" i="3"/>
  <c r="P130" i="3"/>
  <c r="V70" i="3"/>
  <c r="L79" i="3"/>
  <c r="Z74" i="3"/>
  <c r="K135" i="3"/>
  <c r="L127" i="3"/>
  <c r="X134" i="3"/>
  <c r="X127" i="3"/>
  <c r="S135" i="3"/>
  <c r="O124" i="3"/>
  <c r="J132" i="3"/>
  <c r="J125" i="3"/>
  <c r="V132" i="3"/>
  <c r="R121" i="3"/>
  <c r="M129" i="3"/>
  <c r="M122" i="3"/>
  <c r="Y129" i="3"/>
  <c r="M126" i="3"/>
  <c r="Y133" i="3"/>
  <c r="Y126" i="3"/>
  <c r="T134" i="3"/>
  <c r="S128" i="3"/>
  <c r="N136" i="3"/>
  <c r="N129" i="3"/>
  <c r="Z186" i="3"/>
  <c r="O187" i="3"/>
  <c r="L188" i="3"/>
  <c r="R53" i="3"/>
  <c r="T77" i="3"/>
  <c r="L58" i="3"/>
  <c r="T48" i="3"/>
  <c r="T58" i="3"/>
  <c r="M50" i="3"/>
  <c r="X62" i="3"/>
  <c r="R56" i="3"/>
  <c r="L108" i="3"/>
  <c r="X129" i="3"/>
  <c r="X108" i="3"/>
  <c r="N131" i="3"/>
  <c r="O105" i="3"/>
  <c r="M124" i="3"/>
  <c r="J106" i="3"/>
  <c r="T125" i="3"/>
  <c r="R102" i="3"/>
  <c r="S118" i="3"/>
  <c r="M103" i="3"/>
  <c r="Z119" i="3"/>
  <c r="M107" i="3"/>
  <c r="Z127" i="3"/>
  <c r="Y107" i="3"/>
  <c r="P129" i="3"/>
  <c r="S109" i="3"/>
  <c r="U132" i="3"/>
  <c r="N110" i="3"/>
  <c r="K134" i="3"/>
  <c r="P133" i="3"/>
  <c r="U216" i="3"/>
  <c r="V135" i="3"/>
  <c r="U195" i="3"/>
  <c r="J193" i="3"/>
  <c r="T95" i="3"/>
  <c r="J154" i="3"/>
  <c r="O96" i="3"/>
  <c r="V154" i="3"/>
  <c r="P154" i="3"/>
  <c r="P235" i="3"/>
  <c r="S155" i="3"/>
  <c r="M104" i="3"/>
  <c r="Y80" i="3"/>
  <c r="X66" i="3"/>
  <c r="S71" i="3"/>
  <c r="O158" i="3"/>
  <c r="R155" i="3"/>
  <c r="S150" i="3"/>
  <c r="P157" i="3"/>
  <c r="V159" i="3"/>
  <c r="M128" i="3"/>
  <c r="P111" i="3"/>
  <c r="T170" i="3"/>
  <c r="K116" i="3"/>
  <c r="O175" i="3"/>
  <c r="Q99" i="3"/>
  <c r="L104" i="3"/>
  <c r="R106" i="3"/>
  <c r="K87" i="3"/>
  <c r="X58" i="3"/>
  <c r="L74" i="3"/>
  <c r="L120" i="3"/>
  <c r="O117" i="3"/>
  <c r="R61" i="3"/>
  <c r="J73" i="3"/>
  <c r="O103" i="3"/>
  <c r="N104" i="3"/>
  <c r="Z76" i="3"/>
  <c r="U81" i="3"/>
  <c r="U127" i="3"/>
  <c r="X124" i="3"/>
  <c r="J122" i="3"/>
  <c r="V126" i="3"/>
  <c r="K129" i="3"/>
  <c r="X106" i="3"/>
  <c r="N108" i="3"/>
  <c r="Z112" i="3"/>
  <c r="Q113" i="3"/>
  <c r="T110" i="3"/>
  <c r="W107" i="3"/>
  <c r="R112" i="3"/>
  <c r="P168" i="3"/>
  <c r="J196" i="3"/>
  <c r="X105" i="3"/>
  <c r="V203" i="3"/>
  <c r="X113" i="3"/>
  <c r="X100" i="3"/>
  <c r="N115" i="3"/>
  <c r="S114" i="3"/>
  <c r="N207" i="3"/>
  <c r="Y116" i="3"/>
  <c r="Q208" i="3"/>
  <c r="N123" i="3"/>
  <c r="S84" i="3"/>
  <c r="S88" i="3"/>
  <c r="N89" i="3"/>
  <c r="Y90" i="3"/>
  <c r="T91" i="3"/>
  <c r="U149" i="3"/>
  <c r="R88" i="3"/>
  <c r="S91" i="3"/>
  <c r="M85" i="3"/>
  <c r="W95" i="3"/>
  <c r="Q89" i="3"/>
  <c r="X92" i="3"/>
  <c r="Y89" i="3"/>
  <c r="T98" i="3"/>
  <c r="L94" i="3"/>
  <c r="V85" i="3"/>
  <c r="L144" i="3"/>
  <c r="Q86" i="3"/>
  <c r="X144" i="3"/>
  <c r="Y82" i="3"/>
  <c r="N141" i="3"/>
  <c r="T83" i="3"/>
  <c r="J142" i="3"/>
  <c r="L140" i="3"/>
  <c r="S174" i="3"/>
  <c r="X140" i="3"/>
  <c r="N175" i="3"/>
  <c r="W84" i="3"/>
  <c r="M143" i="3"/>
  <c r="R85" i="3"/>
  <c r="Y143" i="3"/>
  <c r="L87" i="3"/>
  <c r="S145" i="3"/>
  <c r="X87" i="3"/>
  <c r="N146" i="3"/>
  <c r="Y145" i="3"/>
  <c r="Q218" i="3"/>
  <c r="K147" i="3"/>
  <c r="X150" i="3"/>
  <c r="U162" i="3"/>
  <c r="N133" i="3"/>
  <c r="Z140" i="3"/>
  <c r="Z133" i="3"/>
  <c r="U191" i="3"/>
  <c r="J192" i="3"/>
  <c r="X192" i="3"/>
  <c r="M193" i="3"/>
  <c r="P167" i="3"/>
  <c r="Z137" i="3"/>
  <c r="T85" i="3"/>
  <c r="U138" i="3"/>
  <c r="P196" i="3"/>
  <c r="V196" i="3"/>
  <c r="S197" i="3"/>
  <c r="Y197" i="3"/>
  <c r="K172" i="3"/>
  <c r="L143" i="3"/>
  <c r="O90" i="3"/>
  <c r="X135" i="3"/>
  <c r="S193" i="3"/>
  <c r="Y193" i="3"/>
  <c r="V194" i="3"/>
  <c r="K195" i="3"/>
  <c r="N169" i="3"/>
  <c r="W238" i="3"/>
  <c r="T167" i="3"/>
  <c r="Z239" i="3"/>
  <c r="L206" i="3"/>
  <c r="N286" i="3"/>
  <c r="T220" i="3"/>
  <c r="P158" i="3"/>
  <c r="Q166" i="3"/>
  <c r="J137" i="3"/>
  <c r="U84" i="3"/>
  <c r="V137" i="3"/>
  <c r="Q195" i="3"/>
  <c r="W195" i="3"/>
  <c r="T196" i="3"/>
  <c r="Z196" i="3"/>
  <c r="L171" i="3"/>
  <c r="M142" i="3"/>
  <c r="P89" i="3"/>
  <c r="Y142" i="3"/>
  <c r="L200" i="3"/>
  <c r="R200" i="3"/>
  <c r="R177" i="3"/>
  <c r="M178" i="3"/>
  <c r="X175" i="3"/>
  <c r="Y146" i="3"/>
  <c r="K94" i="3"/>
  <c r="O166" i="3"/>
  <c r="O238" i="3"/>
  <c r="O189" i="3"/>
  <c r="U187" i="3"/>
  <c r="V237" i="3"/>
  <c r="O258" i="3"/>
  <c r="L248" i="3"/>
  <c r="Y229" i="3"/>
  <c r="Z68" i="3"/>
  <c r="U73" i="3"/>
  <c r="M123" i="3"/>
  <c r="P120" i="3"/>
  <c r="S117" i="3"/>
  <c r="N122" i="3"/>
  <c r="T124" i="3"/>
  <c r="P159" i="3"/>
  <c r="Y124" i="3"/>
  <c r="O169" i="3"/>
  <c r="O134" i="3"/>
  <c r="W173" i="3"/>
  <c r="M144" i="3"/>
  <c r="Q112" i="3"/>
  <c r="X121" i="3"/>
  <c r="S126" i="3"/>
  <c r="O91" i="3"/>
  <c r="K63" i="3"/>
  <c r="W67" i="3"/>
  <c r="O154" i="3"/>
  <c r="U148" i="3"/>
  <c r="U55" i="3"/>
  <c r="V24" i="3"/>
  <c r="Z96" i="3"/>
  <c r="P58" i="3"/>
  <c r="T70" i="3"/>
  <c r="O75" i="3"/>
  <c r="K162" i="3"/>
  <c r="N159" i="3"/>
  <c r="Q156" i="3"/>
  <c r="L161" i="3"/>
  <c r="R163" i="3"/>
  <c r="N112" i="3"/>
  <c r="Z116" i="3"/>
  <c r="O108" i="3"/>
  <c r="R105" i="3"/>
  <c r="U102" i="3"/>
  <c r="P107" i="3"/>
  <c r="V109" i="3"/>
  <c r="R168" i="3"/>
  <c r="Z94" i="3"/>
  <c r="L105" i="3"/>
  <c r="L100" i="3"/>
  <c r="U164" i="3"/>
  <c r="Z130" i="3"/>
  <c r="P165" i="3"/>
  <c r="J165" i="3"/>
  <c r="P237" i="3"/>
  <c r="M166" i="3"/>
  <c r="T113" i="3"/>
  <c r="Q163" i="3"/>
  <c r="N145" i="3"/>
  <c r="N149" i="3"/>
  <c r="Z149" i="3"/>
  <c r="T151" i="3"/>
  <c r="O152" i="3"/>
  <c r="U194" i="3"/>
  <c r="X114" i="3"/>
  <c r="W119" i="3"/>
  <c r="W50" i="3"/>
  <c r="Z58" i="3"/>
  <c r="N116" i="3"/>
  <c r="Q59" i="3"/>
  <c r="Z61" i="3"/>
  <c r="U63" i="3"/>
  <c r="W123" i="3"/>
  <c r="X115" i="3"/>
  <c r="S123" i="3"/>
  <c r="S116" i="3"/>
  <c r="N124" i="3"/>
  <c r="J113" i="3"/>
  <c r="S119" i="3"/>
  <c r="V113" i="3"/>
  <c r="Z120" i="3"/>
  <c r="M110" i="3"/>
  <c r="T168" i="3"/>
  <c r="Y110" i="3"/>
  <c r="O115" i="3"/>
  <c r="Y114" i="3"/>
  <c r="T122" i="3"/>
  <c r="T115" i="3"/>
  <c r="O123" i="3"/>
  <c r="N117" i="3"/>
  <c r="Z124" i="3"/>
  <c r="Z117" i="3"/>
  <c r="U175" i="3"/>
  <c r="J176" i="3"/>
  <c r="X176" i="3"/>
  <c r="M177" i="3"/>
  <c r="J197" i="3"/>
  <c r="Z102" i="3"/>
  <c r="R119" i="3"/>
  <c r="U103" i="3"/>
  <c r="Y120" i="3"/>
  <c r="M120" i="3"/>
  <c r="K210" i="3"/>
  <c r="S122" i="3"/>
  <c r="O161" i="3"/>
  <c r="U107" i="3"/>
  <c r="Y128" i="3"/>
  <c r="P108" i="3"/>
  <c r="O130" i="3"/>
  <c r="T129" i="3"/>
  <c r="W214" i="3"/>
  <c r="Z131" i="3"/>
  <c r="J166" i="3"/>
  <c r="P112" i="3"/>
  <c r="O138" i="3"/>
  <c r="K113" i="3"/>
  <c r="U124" i="3"/>
  <c r="Z123" i="3"/>
  <c r="Z211" i="3"/>
  <c r="O126" i="3"/>
  <c r="M163" i="3"/>
  <c r="R160" i="3"/>
  <c r="Q246" i="3"/>
  <c r="U161" i="3"/>
  <c r="N211" i="3"/>
  <c r="N236" i="3"/>
  <c r="U218" i="3"/>
  <c r="V250" i="3"/>
  <c r="S206" i="3"/>
  <c r="V106" i="3"/>
  <c r="J127" i="3"/>
  <c r="Q107" i="3"/>
  <c r="Q128" i="3"/>
  <c r="V127" i="3"/>
  <c r="T62" i="3"/>
  <c r="O67" i="3"/>
  <c r="T157" i="3"/>
  <c r="W154" i="3"/>
  <c r="L149" i="3"/>
  <c r="U156" i="3"/>
  <c r="J159" i="3"/>
  <c r="V231" i="3"/>
  <c r="U110" i="3"/>
  <c r="Q169" i="3"/>
  <c r="P115" i="3"/>
  <c r="L174" i="3"/>
  <c r="K120" i="3"/>
  <c r="Q103" i="3"/>
  <c r="W105" i="3"/>
  <c r="X125" i="3"/>
  <c r="J88" i="3"/>
  <c r="Y69" i="3"/>
  <c r="Q119" i="3"/>
  <c r="T116" i="3"/>
  <c r="W113" i="3"/>
  <c r="P61" i="3"/>
  <c r="K99" i="3"/>
  <c r="J100" i="3"/>
  <c r="V72" i="3"/>
  <c r="Q77" i="3"/>
  <c r="Z126" i="3"/>
  <c r="L124" i="3"/>
  <c r="O121" i="3"/>
  <c r="J126" i="3"/>
  <c r="P128" i="3"/>
  <c r="L163" i="3"/>
  <c r="O31" i="3"/>
  <c r="J50" i="3"/>
  <c r="V166" i="3"/>
  <c r="Y163" i="3"/>
  <c r="K161" i="3"/>
  <c r="W165" i="3"/>
  <c r="L168" i="3"/>
  <c r="Q254" i="3"/>
  <c r="Q104" i="3"/>
  <c r="S202" i="3"/>
  <c r="N130" i="3"/>
  <c r="V158" i="3"/>
  <c r="J101" i="3"/>
  <c r="Q159" i="3"/>
  <c r="K159" i="3"/>
  <c r="W244" i="3"/>
  <c r="N160" i="3"/>
  <c r="X104" i="3"/>
  <c r="S105" i="3"/>
  <c r="Z142" i="3"/>
  <c r="Z146" i="3"/>
  <c r="U147" i="3"/>
  <c r="O149" i="3"/>
  <c r="J150" i="3"/>
  <c r="Z225" i="3"/>
  <c r="M88" i="3"/>
  <c r="X84" i="3"/>
  <c r="K77" i="3"/>
  <c r="K89" i="3"/>
  <c r="L89" i="3"/>
  <c r="S89" i="3"/>
  <c r="R86" i="3"/>
  <c r="M60" i="3"/>
  <c r="X93" i="3"/>
  <c r="Q146" i="3"/>
  <c r="T93" i="3"/>
  <c r="L147" i="3"/>
  <c r="O94" i="3"/>
  <c r="T143" i="3"/>
  <c r="W90" i="3"/>
  <c r="O144" i="3"/>
  <c r="R91" i="3"/>
  <c r="O140" i="3"/>
  <c r="Z87" i="3"/>
  <c r="R141" i="3"/>
  <c r="U88" i="3"/>
  <c r="R145" i="3"/>
  <c r="U92" i="3"/>
  <c r="M146" i="3"/>
  <c r="P93" i="3"/>
  <c r="X147" i="3"/>
  <c r="J95" i="3"/>
  <c r="S148" i="3"/>
  <c r="Q186" i="3"/>
  <c r="L187" i="3"/>
  <c r="W188" i="3"/>
  <c r="R189" i="3"/>
  <c r="R186" i="3"/>
  <c r="K133" i="3"/>
  <c r="R167" i="3"/>
  <c r="W133" i="3"/>
  <c r="M168" i="3"/>
  <c r="X167" i="3"/>
  <c r="M240" i="3"/>
  <c r="J169" i="3"/>
  <c r="M191" i="3"/>
  <c r="W137" i="3"/>
  <c r="M172" i="3"/>
  <c r="R138" i="3"/>
  <c r="Y172" i="3"/>
  <c r="S172" i="3"/>
  <c r="Y244" i="3"/>
  <c r="V173" i="3"/>
  <c r="Y195" i="3"/>
  <c r="Q82" i="3"/>
  <c r="Y176" i="3"/>
  <c r="U135" i="3"/>
  <c r="K170" i="3"/>
  <c r="V169" i="3"/>
  <c r="K242" i="3"/>
  <c r="Y170" i="3"/>
  <c r="K193" i="3"/>
  <c r="T190" i="3"/>
  <c r="Q191" i="3"/>
  <c r="W191" i="3"/>
  <c r="K248" i="3"/>
  <c r="P266" i="3"/>
  <c r="K262" i="3"/>
  <c r="W285" i="3"/>
  <c r="N190" i="3"/>
  <c r="X136" i="3"/>
  <c r="N171" i="3"/>
  <c r="S137" i="3"/>
  <c r="Z171" i="3"/>
  <c r="T171" i="3"/>
  <c r="M73" i="3"/>
  <c r="N118" i="3"/>
  <c r="K169" i="3"/>
  <c r="W127" i="3"/>
  <c r="P73" i="3"/>
  <c r="T141" i="3"/>
  <c r="P66" i="3"/>
  <c r="V155" i="3"/>
  <c r="R116" i="3"/>
  <c r="P103" i="3"/>
  <c r="L96" i="3"/>
  <c r="L131" i="3"/>
  <c r="P190" i="3"/>
  <c r="Q96" i="3"/>
  <c r="Z63" i="3"/>
  <c r="O59" i="3"/>
  <c r="J64" i="3"/>
  <c r="W146" i="3"/>
  <c r="Y140" i="3"/>
  <c r="J135" i="3"/>
  <c r="Y144" i="3"/>
  <c r="T149" i="3"/>
  <c r="O196" i="3"/>
  <c r="X103" i="3"/>
  <c r="K163" i="3"/>
  <c r="S108" i="3"/>
  <c r="W167" i="3"/>
  <c r="V105" i="3"/>
  <c r="Z164" i="3"/>
  <c r="X209" i="3"/>
  <c r="L113" i="3"/>
  <c r="T107" i="3"/>
  <c r="Z243" i="3"/>
  <c r="X166" i="3"/>
  <c r="Q111" i="3"/>
  <c r="Z175" i="3"/>
  <c r="O112" i="3"/>
  <c r="L137" i="3"/>
  <c r="L207" i="3"/>
  <c r="S171" i="3"/>
  <c r="L116" i="3"/>
  <c r="T144" i="3"/>
  <c r="K132" i="3"/>
  <c r="Z190" i="3"/>
  <c r="X186" i="3"/>
  <c r="M236" i="3"/>
  <c r="X216" i="3"/>
  <c r="P271" i="3"/>
  <c r="L217" i="3"/>
  <c r="U136" i="3"/>
  <c r="O218" i="3"/>
  <c r="M286" i="3"/>
  <c r="Z304" i="3"/>
  <c r="Y196" i="3"/>
  <c r="R218" i="3"/>
  <c r="Q200" i="3"/>
  <c r="T225" i="3"/>
  <c r="K154" i="3"/>
  <c r="W226" i="3"/>
  <c r="Y184" i="3"/>
  <c r="T303" i="3"/>
  <c r="Q207" i="3"/>
  <c r="Z226" i="3"/>
  <c r="M209" i="3"/>
  <c r="K234" i="3"/>
  <c r="Y162" i="3"/>
  <c r="N235" i="3"/>
  <c r="Q201" i="3"/>
  <c r="R278" i="3"/>
  <c r="Y215" i="3"/>
  <c r="Q235" i="3"/>
  <c r="U217" i="3"/>
  <c r="L128" i="3"/>
  <c r="S162" i="3"/>
  <c r="M162" i="3"/>
  <c r="S234" i="3"/>
  <c r="P163" i="3"/>
  <c r="L135" i="3"/>
  <c r="R114" i="3"/>
  <c r="R118" i="3"/>
  <c r="M119" i="3"/>
  <c r="X120" i="3"/>
  <c r="S121" i="3"/>
  <c r="T155" i="3"/>
  <c r="Y65" i="3"/>
  <c r="R76" i="3"/>
  <c r="L70" i="3"/>
  <c r="V80" i="3"/>
  <c r="P74" i="3"/>
  <c r="M81" i="3"/>
  <c r="X74" i="3"/>
  <c r="Q85" i="3"/>
  <c r="K79" i="3"/>
  <c r="V130" i="3"/>
  <c r="L165" i="3"/>
  <c r="Q131" i="3"/>
  <c r="X165" i="3"/>
  <c r="Y127" i="3"/>
  <c r="O162" i="3"/>
  <c r="T128" i="3"/>
  <c r="J163" i="3"/>
  <c r="K125" i="3"/>
  <c r="R159" i="3"/>
  <c r="W125" i="3"/>
  <c r="M160" i="3"/>
  <c r="W129" i="3"/>
  <c r="M164" i="3"/>
  <c r="R130" i="3"/>
  <c r="Y164" i="3"/>
  <c r="L132" i="3"/>
  <c r="S166" i="3"/>
  <c r="X132" i="3"/>
  <c r="N167" i="3"/>
  <c r="Y166" i="3"/>
  <c r="N239" i="3"/>
  <c r="K168" i="3"/>
  <c r="W156" i="3"/>
  <c r="Z139" i="3"/>
  <c r="M118" i="3"/>
  <c r="Y125" i="3"/>
  <c r="Y118" i="3"/>
  <c r="T176" i="3"/>
  <c r="Z176" i="3"/>
  <c r="W177" i="3"/>
  <c r="L178" i="3"/>
  <c r="X149" i="3"/>
  <c r="Y122" i="3"/>
  <c r="T130" i="3"/>
  <c r="T123" i="3"/>
  <c r="O181" i="3"/>
  <c r="U181" i="3"/>
  <c r="R182" i="3"/>
  <c r="X182" i="3"/>
  <c r="J157" i="3"/>
  <c r="T127" i="3"/>
  <c r="O135" i="3"/>
  <c r="W120" i="3"/>
  <c r="R178" i="3"/>
  <c r="X178" i="3"/>
  <c r="U179" i="3"/>
  <c r="J180" i="3"/>
  <c r="T153" i="3"/>
  <c r="V223" i="3"/>
  <c r="O150" i="3"/>
  <c r="Y224" i="3"/>
  <c r="L181" i="3"/>
  <c r="P299" i="3"/>
  <c r="S205" i="3"/>
  <c r="O164" i="3"/>
  <c r="Z147" i="3"/>
  <c r="Z121" i="3"/>
  <c r="U129" i="3"/>
  <c r="U122" i="3"/>
  <c r="P180" i="3"/>
  <c r="V180" i="3"/>
  <c r="S181" i="3"/>
  <c r="Y181" i="3"/>
  <c r="K156" i="3"/>
  <c r="U126" i="3"/>
  <c r="P134" i="3"/>
  <c r="P127" i="3"/>
  <c r="K185" i="3"/>
  <c r="Q185" i="3"/>
  <c r="N186" i="3"/>
  <c r="T186" i="3"/>
  <c r="W160" i="3"/>
  <c r="P131" i="3"/>
  <c r="K139" i="3"/>
  <c r="L117" i="3"/>
  <c r="M208" i="3"/>
  <c r="P209" i="3"/>
  <c r="K240" i="3"/>
  <c r="Q242" i="3"/>
  <c r="L211" i="3"/>
  <c r="T232" i="3"/>
  <c r="X214" i="3"/>
  <c r="M232" i="3"/>
  <c r="J161" i="3"/>
  <c r="P233" i="3"/>
  <c r="K198" i="3"/>
  <c r="N5" i="3"/>
  <c r="J214" i="3"/>
  <c r="S233" i="3"/>
  <c r="W215" i="3"/>
  <c r="U240" i="3"/>
  <c r="R169" i="3"/>
  <c r="X241" i="3"/>
  <c r="J208" i="3"/>
  <c r="O289" i="3"/>
  <c r="R222" i="3"/>
  <c r="R242" i="3"/>
  <c r="N224" i="3"/>
  <c r="K208" i="3"/>
  <c r="Y141" i="3"/>
  <c r="Q210" i="3"/>
  <c r="R216" i="3"/>
  <c r="Y303" i="3"/>
  <c r="Z230" i="3"/>
  <c r="Z250" i="3"/>
  <c r="V232" i="3"/>
  <c r="L83" i="3"/>
  <c r="S141" i="3"/>
  <c r="J141" i="3"/>
  <c r="J209" i="3"/>
  <c r="P142" i="3"/>
  <c r="T200" i="3"/>
  <c r="L198" i="3"/>
  <c r="Z198" i="3"/>
  <c r="O199" i="3"/>
  <c r="Y254" i="3"/>
  <c r="Y273" i="3"/>
  <c r="T269" i="3"/>
  <c r="P304" i="3"/>
  <c r="W197" i="3"/>
  <c r="O84" i="3"/>
  <c r="V142" i="3"/>
  <c r="J85" i="3"/>
  <c r="Q143" i="3"/>
  <c r="K143" i="3"/>
  <c r="W212" i="3"/>
  <c r="N144" i="3"/>
  <c r="X179" i="3"/>
  <c r="J89" i="3"/>
  <c r="Q147" i="3"/>
  <c r="V89" i="3"/>
  <c r="L148" i="3"/>
  <c r="W147" i="3"/>
  <c r="M222" i="3"/>
  <c r="Z148" i="3"/>
  <c r="N189" i="3"/>
  <c r="V93" i="3"/>
  <c r="L152" i="3"/>
  <c r="Q94" i="3"/>
  <c r="Z144" i="3"/>
  <c r="L146" i="3"/>
  <c r="U178" i="3"/>
  <c r="J181" i="3"/>
  <c r="U277" i="3"/>
  <c r="L297" i="3"/>
  <c r="Y278" i="3"/>
  <c r="K188" i="3"/>
  <c r="V189" i="3"/>
  <c r="Q190" i="3"/>
  <c r="T263" i="3"/>
  <c r="P282" i="3"/>
  <c r="K278" i="3"/>
  <c r="X189" i="3"/>
  <c r="X279" i="3"/>
  <c r="J203" i="3"/>
  <c r="Q108" i="3"/>
  <c r="M204" i="3"/>
  <c r="K272" i="3"/>
  <c r="X290" i="3"/>
  <c r="S286" i="3"/>
  <c r="P204" i="3"/>
  <c r="W288" i="3"/>
  <c r="R211" i="3"/>
  <c r="P125" i="3"/>
  <c r="U212" i="3"/>
  <c r="S280" i="3"/>
  <c r="O299" i="3"/>
  <c r="T185" i="3"/>
  <c r="X212" i="3"/>
  <c r="L189" i="3"/>
  <c r="U299" i="3"/>
  <c r="J282" i="3"/>
  <c r="J199" i="3"/>
  <c r="U5" i="3"/>
  <c r="R214" i="3"/>
  <c r="J234" i="3"/>
  <c r="N216" i="3"/>
  <c r="Y77" i="3"/>
  <c r="Z122" i="3"/>
  <c r="N170" i="3"/>
  <c r="Q120" i="3"/>
  <c r="S63" i="3"/>
  <c r="P72" i="3"/>
  <c r="K71" i="3"/>
  <c r="Q160" i="3"/>
  <c r="M121" i="3"/>
  <c r="K108" i="3"/>
  <c r="R107" i="3"/>
  <c r="X188" i="3"/>
  <c r="J105" i="3"/>
  <c r="M96" i="3"/>
  <c r="Q61" i="3"/>
  <c r="L66" i="3"/>
  <c r="U115" i="3"/>
  <c r="X112" i="3"/>
  <c r="J110" i="3"/>
  <c r="V114" i="3"/>
  <c r="K117" i="3"/>
  <c r="Y148" i="3"/>
  <c r="X109" i="3"/>
  <c r="W161" i="3"/>
  <c r="N119" i="3"/>
  <c r="R166" i="3"/>
  <c r="U128" i="3"/>
  <c r="U163" i="3"/>
  <c r="J123" i="3"/>
  <c r="V277" i="3"/>
  <c r="P117" i="3"/>
  <c r="S165" i="3"/>
  <c r="T251" i="3"/>
  <c r="K165" i="3"/>
  <c r="R81" i="3"/>
  <c r="V116" i="3"/>
  <c r="X137" i="3"/>
  <c r="O176" i="3"/>
  <c r="M171" i="3"/>
  <c r="S169" i="3"/>
  <c r="M86" i="3"/>
  <c r="J124" i="3"/>
  <c r="W189" i="3"/>
  <c r="L167" i="3"/>
  <c r="J235" i="3"/>
  <c r="P202" i="3"/>
  <c r="O277" i="3"/>
  <c r="S198" i="3"/>
  <c r="O204" i="3"/>
  <c r="K176" i="3"/>
  <c r="U206" i="3"/>
  <c r="T214" i="3"/>
  <c r="X300" i="3"/>
  <c r="K229" i="3"/>
  <c r="K249" i="3"/>
  <c r="O147" i="3"/>
  <c r="N221" i="3"/>
  <c r="R148" i="3"/>
  <c r="T223" i="3"/>
  <c r="K223" i="3"/>
  <c r="M296" i="3"/>
  <c r="S237" i="3"/>
  <c r="S257" i="3"/>
  <c r="W155" i="3"/>
  <c r="M238" i="3"/>
  <c r="Z156" i="3"/>
  <c r="S240" i="3"/>
  <c r="S231" i="3"/>
  <c r="N209" i="3"/>
  <c r="J246" i="3"/>
  <c r="R266" i="3"/>
  <c r="J244" i="3"/>
  <c r="M98" i="3"/>
  <c r="T156" i="3"/>
  <c r="N156" i="3"/>
  <c r="L239" i="3"/>
  <c r="P188" i="3"/>
  <c r="P169" i="3"/>
  <c r="U114" i="3"/>
  <c r="U118" i="3"/>
  <c r="P119" i="3"/>
  <c r="J121" i="3"/>
  <c r="V121" i="3"/>
  <c r="W179" i="3"/>
  <c r="U101" i="3"/>
  <c r="V104" i="3"/>
  <c r="P98" i="3"/>
  <c r="Z108" i="3"/>
  <c r="T102" i="3"/>
  <c r="Q109" i="3"/>
  <c r="K103" i="3"/>
  <c r="U113" i="3"/>
  <c r="O107" i="3"/>
  <c r="W100" i="3"/>
  <c r="M159" i="3"/>
  <c r="R101" i="3"/>
  <c r="Y159" i="3"/>
  <c r="Z97" i="3"/>
  <c r="P156" i="3"/>
  <c r="U98" i="3"/>
  <c r="K157" i="3"/>
  <c r="L95" i="3"/>
  <c r="S153" i="3"/>
  <c r="X95" i="3"/>
  <c r="N154" i="3"/>
  <c r="X99" i="3"/>
  <c r="N158" i="3"/>
  <c r="S100" i="3"/>
  <c r="Z158" i="3"/>
  <c r="M102" i="3"/>
  <c r="T160" i="3"/>
  <c r="Y102" i="3"/>
  <c r="X160" i="3"/>
  <c r="Z160" i="3"/>
  <c r="Y246" i="3"/>
  <c r="L162" i="3"/>
  <c r="Z180" i="3"/>
  <c r="U141" i="3"/>
  <c r="W148" i="3"/>
  <c r="Z95" i="3"/>
  <c r="R149" i="3"/>
  <c r="O188" i="3"/>
  <c r="J189" i="3"/>
  <c r="U190" i="3"/>
  <c r="P191" i="3"/>
  <c r="Z99" i="3"/>
  <c r="R153" i="3"/>
  <c r="U100" i="3"/>
  <c r="M154" i="3"/>
  <c r="V197" i="3"/>
  <c r="Q198" i="3"/>
  <c r="X101" i="3"/>
  <c r="W200" i="3"/>
  <c r="O97" i="3"/>
  <c r="M108" i="3"/>
  <c r="J98" i="3"/>
  <c r="P151" i="3"/>
  <c r="K192" i="3"/>
  <c r="W192" i="3"/>
  <c r="Q194" i="3"/>
  <c r="L195" i="3"/>
  <c r="Q145" i="3"/>
  <c r="R217" i="3"/>
  <c r="T146" i="3"/>
  <c r="X219" i="3"/>
  <c r="M221" i="3"/>
  <c r="U298" i="3"/>
  <c r="U235" i="3"/>
  <c r="R188" i="3"/>
  <c r="L97" i="3"/>
  <c r="S152" i="3"/>
  <c r="V99" i="3"/>
  <c r="N153" i="3"/>
  <c r="X195" i="3"/>
  <c r="S196" i="3"/>
  <c r="M198" i="3"/>
  <c r="Y198" i="3"/>
  <c r="P96" i="3"/>
  <c r="O106" i="3"/>
  <c r="K97" i="3"/>
  <c r="V107" i="3"/>
  <c r="J107" i="3"/>
  <c r="R203" i="3"/>
  <c r="P109" i="3"/>
  <c r="U204" i="3"/>
  <c r="K101" i="3"/>
  <c r="V115" i="3"/>
  <c r="W101" i="3"/>
  <c r="P160" i="3"/>
  <c r="Z245" i="3"/>
  <c r="R115" i="3"/>
  <c r="M112" i="3"/>
  <c r="Z273" i="3"/>
  <c r="L289" i="3"/>
  <c r="M263" i="3"/>
  <c r="Y153" i="3"/>
  <c r="Q234" i="3"/>
  <c r="K155" i="3"/>
  <c r="W236" i="3"/>
  <c r="U229" i="3"/>
  <c r="R205" i="3"/>
  <c r="L244" i="3"/>
  <c r="L264" i="3"/>
  <c r="P162" i="3"/>
  <c r="O248" i="3"/>
  <c r="S163" i="3"/>
  <c r="J215" i="3"/>
  <c r="L238" i="3"/>
  <c r="Q222" i="3"/>
  <c r="T252" i="3"/>
  <c r="K273" i="3"/>
  <c r="X170" i="3"/>
  <c r="U171" i="3"/>
  <c r="J172" i="3"/>
  <c r="Z231" i="3"/>
  <c r="T246" i="3"/>
  <c r="P239" i="3"/>
  <c r="K261" i="3"/>
  <c r="J290" i="3"/>
  <c r="K259" i="3"/>
  <c r="N113" i="3"/>
  <c r="Z170" i="3"/>
  <c r="O171" i="3"/>
  <c r="L172" i="3"/>
  <c r="R172" i="3"/>
  <c r="K138" i="3"/>
  <c r="M216" i="3"/>
  <c r="W134" i="3"/>
  <c r="P217" i="3"/>
  <c r="N285" i="3"/>
  <c r="J304" i="3"/>
  <c r="J195" i="3"/>
  <c r="V143" i="3"/>
  <c r="Q132" i="3"/>
  <c r="Q114" i="3"/>
  <c r="L122" i="3"/>
  <c r="L115" i="3"/>
  <c r="X172" i="3"/>
  <c r="M173" i="3"/>
  <c r="J174" i="3"/>
  <c r="P174" i="3"/>
  <c r="O142" i="3"/>
  <c r="L119" i="3"/>
  <c r="X126" i="3"/>
  <c r="X119" i="3"/>
  <c r="S177" i="3"/>
  <c r="Y177" i="3"/>
  <c r="V178" i="3"/>
  <c r="K179" i="3"/>
  <c r="V151" i="3"/>
  <c r="X123" i="3"/>
  <c r="S131" i="3"/>
  <c r="T147" i="3"/>
  <c r="N185" i="3"/>
  <c r="T187" i="3"/>
  <c r="Z209" i="3"/>
  <c r="O212" i="3"/>
  <c r="Q288" i="3"/>
  <c r="K225" i="3"/>
  <c r="O207" i="3"/>
  <c r="U224" i="3"/>
  <c r="M152" i="3"/>
  <c r="X225" i="3"/>
  <c r="J183" i="3"/>
  <c r="N301" i="3"/>
  <c r="R206" i="3"/>
  <c r="J226" i="3"/>
  <c r="N208" i="3"/>
  <c r="L233" i="3"/>
  <c r="Z161" i="3"/>
  <c r="O234" i="3"/>
  <c r="Z199" i="3"/>
  <c r="M5" i="3"/>
  <c r="Z214" i="3"/>
  <c r="R234" i="3"/>
  <c r="Y123" i="3"/>
  <c r="O125" i="3"/>
  <c r="K123" i="3"/>
  <c r="L125" i="3"/>
  <c r="Y152" i="3"/>
  <c r="T94" i="3"/>
  <c r="P161" i="3"/>
  <c r="W162" i="3"/>
  <c r="J109" i="3"/>
  <c r="Q110" i="3"/>
  <c r="O100" i="3"/>
  <c r="M189" i="3"/>
  <c r="V91" i="3"/>
  <c r="W98" i="3"/>
  <c r="K55" i="3"/>
  <c r="W59" i="3"/>
  <c r="P145" i="3"/>
  <c r="N139" i="3"/>
  <c r="T133" i="3"/>
  <c r="R143" i="3"/>
  <c r="M148" i="3"/>
  <c r="M224" i="3"/>
  <c r="L103" i="3"/>
  <c r="Y161" i="3"/>
  <c r="X107" i="3"/>
  <c r="T166" i="3"/>
  <c r="S112" i="3"/>
  <c r="W163" i="3"/>
  <c r="U208" i="3"/>
  <c r="R296" i="3"/>
  <c r="Y106" i="3"/>
  <c r="U165" i="3"/>
  <c r="K130" i="3"/>
  <c r="Z194" i="3"/>
  <c r="T111" i="3"/>
  <c r="L112" i="3"/>
  <c r="U176" i="3"/>
  <c r="P170" i="3"/>
  <c r="R139" i="3"/>
  <c r="U199" i="3"/>
  <c r="O116" i="3"/>
  <c r="X116" i="3"/>
  <c r="Z165" i="3"/>
  <c r="O191" i="3"/>
  <c r="X163" i="3"/>
  <c r="T262" i="3"/>
  <c r="S217" i="3"/>
  <c r="Z168" i="3"/>
  <c r="W169" i="3"/>
  <c r="L170" i="3"/>
  <c r="M228" i="3"/>
  <c r="V244" i="3"/>
  <c r="T235" i="3"/>
  <c r="M259" i="3"/>
  <c r="O285" i="3"/>
  <c r="Q177" i="3"/>
  <c r="N178" i="3"/>
  <c r="T178" i="3"/>
  <c r="L245" i="3"/>
  <c r="M253" i="3"/>
  <c r="Y248" i="3"/>
  <c r="U267" i="3"/>
  <c r="M294" i="3"/>
  <c r="Y185" i="3"/>
  <c r="V186" i="3"/>
  <c r="K187" i="3"/>
  <c r="Z233" i="3"/>
  <c r="U261" i="3"/>
  <c r="P257" i="3"/>
  <c r="L276" i="3"/>
  <c r="L259" i="3"/>
  <c r="L274" i="3"/>
  <c r="O128" i="3"/>
  <c r="J186" i="3"/>
  <c r="P186" i="3"/>
  <c r="M187" i="3"/>
  <c r="S164" i="3"/>
  <c r="W82" i="3"/>
  <c r="J143" i="3"/>
  <c r="J151" i="3"/>
  <c r="Q152" i="3"/>
  <c r="N155" i="3"/>
  <c r="Z155" i="3"/>
  <c r="Z227" i="3"/>
  <c r="M133" i="3"/>
  <c r="W69" i="3"/>
  <c r="N77" i="3"/>
  <c r="J74" i="3"/>
  <c r="L134" i="3"/>
  <c r="R74" i="3"/>
  <c r="T56" i="3"/>
  <c r="V78" i="3"/>
  <c r="X138" i="3"/>
  <c r="Y130" i="3"/>
  <c r="T138" i="3"/>
  <c r="T131" i="3"/>
  <c r="O139" i="3"/>
  <c r="K128" i="3"/>
  <c r="W135" i="3"/>
  <c r="W128" i="3"/>
  <c r="R136" i="3"/>
  <c r="N125" i="3"/>
  <c r="Z132" i="3"/>
  <c r="Z125" i="3"/>
  <c r="U133" i="3"/>
  <c r="Z129" i="3"/>
  <c r="U137" i="3"/>
  <c r="U130" i="3"/>
  <c r="P138" i="3"/>
  <c r="O132" i="3"/>
  <c r="J140" i="3"/>
  <c r="J133" i="3"/>
  <c r="V190" i="3"/>
  <c r="K191" i="3"/>
  <c r="Y191" i="3"/>
  <c r="N192" i="3"/>
  <c r="Q171" i="3"/>
  <c r="J118" i="3"/>
  <c r="K150" i="3"/>
  <c r="V118" i="3"/>
  <c r="R151" i="3"/>
  <c r="W150" i="3"/>
  <c r="L225" i="3"/>
  <c r="L153" i="3"/>
  <c r="L176" i="3"/>
  <c r="V122" i="3"/>
  <c r="L157" i="3"/>
  <c r="Q123" i="3"/>
  <c r="X157" i="3"/>
  <c r="R157" i="3"/>
  <c r="X229" i="3"/>
  <c r="U158" i="3"/>
  <c r="X180" i="3"/>
  <c r="Q127" i="3"/>
  <c r="X161" i="3"/>
  <c r="T120" i="3"/>
  <c r="J155" i="3"/>
  <c r="S154" i="3"/>
  <c r="J227" i="3"/>
  <c r="X155" i="3"/>
  <c r="J178" i="3"/>
  <c r="S175" i="3"/>
  <c r="P176" i="3"/>
  <c r="V176" i="3"/>
  <c r="P241" i="3"/>
  <c r="O251" i="3"/>
  <c r="J247" i="3"/>
  <c r="W265" i="3"/>
  <c r="M175" i="3"/>
  <c r="W121" i="3"/>
  <c r="M156" i="3"/>
  <c r="R122" i="3"/>
  <c r="Y156" i="3"/>
  <c r="S156" i="3"/>
  <c r="Y228" i="3"/>
  <c r="V157" i="3"/>
  <c r="Y179" i="3"/>
  <c r="R126" i="3"/>
  <c r="Y160" i="3"/>
  <c r="M127" i="3"/>
  <c r="T161" i="3"/>
  <c r="N161" i="3"/>
  <c r="T233" i="3"/>
  <c r="Q162" i="3"/>
  <c r="T184" i="3"/>
  <c r="M131" i="3"/>
  <c r="T165" i="3"/>
  <c r="Y131" i="3"/>
  <c r="Q116" i="3"/>
  <c r="W118" i="3"/>
  <c r="V156" i="3"/>
  <c r="Y157" i="3"/>
  <c r="R232" i="3"/>
  <c r="Z246" i="3"/>
  <c r="O256" i="3"/>
  <c r="J184" i="3"/>
  <c r="X184" i="3"/>
  <c r="M185" i="3"/>
  <c r="Q226" i="3"/>
  <c r="W259" i="3"/>
  <c r="R255" i="3"/>
  <c r="N274" i="3"/>
  <c r="N257" i="3"/>
  <c r="R192" i="3"/>
  <c r="O193" i="3"/>
  <c r="U193" i="3"/>
  <c r="Z249" i="3"/>
  <c r="N268" i="3"/>
  <c r="Z263" i="3"/>
  <c r="V290" i="3"/>
  <c r="V265" i="3"/>
  <c r="Z200" i="3"/>
  <c r="Q178" i="3"/>
  <c r="L179" i="3"/>
  <c r="Z257" i="3"/>
  <c r="V276" i="3"/>
  <c r="Q272" i="3"/>
  <c r="S300" i="3"/>
  <c r="M274" i="3"/>
  <c r="M289" i="3"/>
  <c r="X143" i="3"/>
  <c r="J177" i="3"/>
  <c r="V177" i="3"/>
  <c r="P179" i="3"/>
  <c r="K180" i="3"/>
  <c r="W176" i="3"/>
  <c r="Q202" i="3"/>
  <c r="L175" i="3"/>
  <c r="W204" i="3"/>
  <c r="U213" i="3"/>
  <c r="M299" i="3"/>
  <c r="L228" i="3"/>
  <c r="Q173" i="3"/>
  <c r="Z173" i="3"/>
  <c r="J145" i="3"/>
  <c r="M92" i="3"/>
  <c r="V145" i="3"/>
  <c r="W180" i="3"/>
  <c r="R181" i="3"/>
  <c r="L183" i="3"/>
  <c r="X183" i="3"/>
  <c r="T142" i="3"/>
  <c r="V149" i="3"/>
  <c r="Y96" i="3"/>
  <c r="Q150" i="3"/>
  <c r="M190" i="3"/>
  <c r="Y190" i="3"/>
  <c r="S192" i="3"/>
  <c r="N193" i="3"/>
  <c r="Y100" i="3"/>
  <c r="Q154" i="3"/>
  <c r="T92" i="3"/>
  <c r="O145" i="3"/>
  <c r="S216" i="3"/>
  <c r="T183" i="3"/>
  <c r="O180" i="3"/>
  <c r="Y258" i="3"/>
  <c r="P273" i="3"/>
  <c r="U255" i="3"/>
  <c r="P146" i="3"/>
  <c r="P219" i="3"/>
  <c r="S147" i="3"/>
  <c r="V221" i="3"/>
  <c r="L222" i="3"/>
  <c r="Z301" i="3"/>
  <c r="T236" i="3"/>
  <c r="T256" i="3"/>
  <c r="X154" i="3"/>
  <c r="O236" i="3"/>
  <c r="J156" i="3"/>
  <c r="U238" i="3"/>
  <c r="T230" i="3"/>
  <c r="P207" i="3"/>
  <c r="K245" i="3"/>
  <c r="S265" i="3"/>
  <c r="K121" i="3"/>
  <c r="N147" i="3"/>
  <c r="M106" i="3"/>
  <c r="Q92" i="3"/>
  <c r="P116" i="3"/>
  <c r="W117" i="3"/>
  <c r="N166" i="3"/>
  <c r="V119" i="3"/>
  <c r="W172" i="3"/>
  <c r="J170" i="3"/>
  <c r="O146" i="3"/>
  <c r="J188" i="3"/>
  <c r="Y199" i="3"/>
  <c r="S270" i="3"/>
  <c r="T191" i="3"/>
  <c r="J279" i="3"/>
  <c r="O110" i="3"/>
  <c r="R287" i="3"/>
  <c r="T109" i="3"/>
  <c r="Z134" i="3"/>
  <c r="K127" i="3"/>
  <c r="Y68" i="3"/>
  <c r="O78" i="3"/>
  <c r="T100" i="3"/>
  <c r="W97" i="3"/>
  <c r="J94" i="3"/>
  <c r="U99" i="3"/>
  <c r="J102" i="3"/>
  <c r="O118" i="3"/>
  <c r="Z177" i="3"/>
  <c r="M147" i="3"/>
  <c r="P187" i="3"/>
  <c r="Y151" i="3"/>
  <c r="W196" i="3"/>
  <c r="K149" i="3"/>
  <c r="L191" i="3"/>
  <c r="U262" i="3"/>
  <c r="R185" i="3"/>
  <c r="Z150" i="3"/>
  <c r="Y194" i="3"/>
  <c r="U155" i="3"/>
  <c r="K106" i="3"/>
  <c r="J160" i="3"/>
  <c r="V292" i="3"/>
  <c r="S106" i="3"/>
  <c r="T285" i="3"/>
  <c r="R123" i="3"/>
  <c r="V183" i="3"/>
  <c r="Q140" i="3"/>
  <c r="U200" i="3"/>
  <c r="V139" i="3"/>
  <c r="R170" i="3"/>
  <c r="O226" i="3"/>
  <c r="Y167" i="3"/>
  <c r="Z143" i="3"/>
  <c r="P172" i="3"/>
  <c r="P153" i="3"/>
  <c r="K177" i="3"/>
  <c r="S184" i="3"/>
  <c r="Q217" i="3"/>
  <c r="O177" i="3"/>
  <c r="Z247" i="3"/>
  <c r="W185" i="3"/>
  <c r="Q256" i="3"/>
  <c r="O163" i="3"/>
  <c r="N194" i="3"/>
  <c r="W242" i="3"/>
  <c r="K239" i="3"/>
  <c r="Y264" i="3"/>
  <c r="Q243" i="3"/>
  <c r="S251" i="3"/>
  <c r="Y293" i="3"/>
  <c r="L230" i="3"/>
  <c r="Z255" i="3"/>
  <c r="Y203" i="3"/>
  <c r="P246" i="3"/>
  <c r="Y238" i="3"/>
  <c r="P238" i="3"/>
  <c r="Y222" i="3"/>
  <c r="X234" i="3"/>
  <c r="X215" i="3"/>
  <c r="O249" i="3"/>
  <c r="Q269" i="3"/>
  <c r="T247" i="3"/>
  <c r="Y265" i="3"/>
  <c r="T261" i="3"/>
  <c r="T284" i="3"/>
  <c r="P263" i="3"/>
  <c r="L282" i="3"/>
  <c r="T270" i="3"/>
  <c r="U180" i="3"/>
  <c r="Q284" i="3"/>
  <c r="R251" i="3"/>
  <c r="V5" i="3"/>
  <c r="O215" i="3"/>
  <c r="U226" i="3"/>
  <c r="P277" i="3"/>
  <c r="R152" i="3"/>
  <c r="U153" i="3"/>
  <c r="V193" i="3"/>
  <c r="K196" i="3"/>
  <c r="M285" i="3"/>
  <c r="Q196" i="3"/>
  <c r="U282" i="3"/>
  <c r="T195" i="3"/>
  <c r="N197" i="3"/>
  <c r="Z197" i="3"/>
  <c r="P267" i="3"/>
  <c r="L286" i="3"/>
  <c r="X281" i="3"/>
  <c r="O198" i="3"/>
  <c r="T283" i="3"/>
  <c r="W206" i="3"/>
  <c r="Z115" i="3"/>
  <c r="Z207" i="3"/>
  <c r="X275" i="3"/>
  <c r="T294" i="3"/>
  <c r="K294" i="3"/>
  <c r="L208" i="3"/>
  <c r="V179" i="3"/>
  <c r="N215" i="3"/>
  <c r="Y132" i="3"/>
  <c r="Q216" i="3"/>
  <c r="O284" i="3"/>
  <c r="K303" i="3"/>
  <c r="L193" i="3"/>
  <c r="T216" i="3"/>
  <c r="U196" i="3"/>
  <c r="W298" i="3"/>
  <c r="M288" i="3"/>
  <c r="Y282" i="3"/>
  <c r="U301" i="3"/>
  <c r="O190" i="3"/>
  <c r="M215" i="3"/>
  <c r="X193" i="3"/>
  <c r="R303" i="3"/>
  <c r="L249" i="3"/>
  <c r="K296" i="3"/>
  <c r="T287" i="3"/>
  <c r="M290" i="3"/>
  <c r="V199" i="3"/>
  <c r="Y219" i="3"/>
  <c r="W296" i="3"/>
  <c r="Z216" i="3"/>
  <c r="T304" i="3"/>
  <c r="Q231" i="3"/>
  <c r="Q251" i="3"/>
  <c r="M233" i="3"/>
  <c r="S212" i="3"/>
  <c r="O229" i="3"/>
  <c r="V298" i="3"/>
  <c r="Z234" i="3"/>
  <c r="N227" i="3"/>
  <c r="L256" i="3"/>
  <c r="Z221" i="3"/>
  <c r="W239" i="3"/>
  <c r="X202" i="3"/>
  <c r="Z282" i="3"/>
  <c r="AH7" i="3" a="1"/>
  <c r="P232" i="3"/>
  <c r="Y275" i="3"/>
  <c r="L219" i="3"/>
  <c r="X5" i="3"/>
  <c r="T222" i="3"/>
  <c r="K304" i="3"/>
  <c r="K237" i="3"/>
  <c r="K257" i="3"/>
  <c r="X238" i="3"/>
  <c r="X223" i="3"/>
  <c r="T177" i="3"/>
  <c r="X207" i="3"/>
  <c r="O227" i="3"/>
  <c r="S200" i="3"/>
  <c r="W241" i="3"/>
  <c r="Y261" i="3"/>
  <c r="W220" i="3"/>
  <c r="P258" i="3"/>
  <c r="K254" i="3"/>
  <c r="X272" i="3"/>
  <c r="X255" i="3"/>
  <c r="T274" i="3"/>
  <c r="R240" i="3"/>
  <c r="R277" i="3"/>
  <c r="K274" i="3"/>
  <c r="P301" i="3"/>
  <c r="Q289" i="3"/>
  <c r="R199" i="3"/>
  <c r="R293" i="3"/>
  <c r="N247" i="3"/>
  <c r="R173" i="3"/>
  <c r="U174" i="3"/>
  <c r="P194" i="3"/>
  <c r="S195" i="3"/>
  <c r="L270" i="3"/>
  <c r="Q295" i="3"/>
  <c r="L275" i="3"/>
  <c r="S180" i="3"/>
  <c r="M182" i="3"/>
  <c r="Y182" i="3"/>
  <c r="X259" i="3"/>
  <c r="T278" i="3"/>
  <c r="O274" i="3"/>
  <c r="O302" i="3"/>
  <c r="K276" i="3"/>
  <c r="R197" i="3"/>
  <c r="L199" i="3"/>
  <c r="X199" i="3"/>
  <c r="O268" i="3"/>
  <c r="K287" i="3"/>
  <c r="W282" i="3"/>
  <c r="M200" i="3"/>
  <c r="S284" i="3"/>
  <c r="V207" i="3"/>
  <c r="X117" i="3"/>
  <c r="Y208" i="3"/>
  <c r="W276" i="3"/>
  <c r="S295" i="3"/>
  <c r="K178" i="3"/>
  <c r="K209" i="3"/>
  <c r="T181" i="3"/>
  <c r="W292" i="3"/>
  <c r="U297" i="3"/>
  <c r="P275" i="3"/>
  <c r="L294" i="3"/>
  <c r="Y292" i="3"/>
  <c r="U207" i="3"/>
  <c r="W178" i="3"/>
  <c r="J297" i="3"/>
  <c r="Z237" i="3"/>
  <c r="P302" i="3"/>
  <c r="K280" i="3"/>
  <c r="X298" i="3"/>
  <c r="U184" i="3"/>
  <c r="P212" i="3"/>
  <c r="W297" i="3"/>
  <c r="Q209" i="3"/>
  <c r="U291" i="3"/>
  <c r="Y223" i="3"/>
  <c r="Y243" i="3"/>
  <c r="U225" i="3"/>
  <c r="U304" i="3"/>
  <c r="P197" i="3"/>
  <c r="P303" i="3"/>
  <c r="F6" i="3"/>
  <c r="T273" i="3"/>
  <c r="K241" i="3"/>
  <c r="N295" i="3"/>
  <c r="M188" i="3"/>
  <c r="Q274" i="3"/>
  <c r="X254" i="3"/>
  <c r="X266" i="3"/>
  <c r="J295" i="3"/>
  <c r="F7" i="3"/>
  <c r="O279" i="3"/>
  <c r="R299" i="3"/>
  <c r="Y259" i="3"/>
  <c r="X244" i="3"/>
  <c r="AH8" i="3" a="1"/>
  <c r="Z296" i="3"/>
  <c r="B6" i="3"/>
  <c r="O278" i="3"/>
  <c r="AE5" i="3" a="1"/>
  <c r="F8" i="3"/>
  <c r="H8" i="3" a="1"/>
  <c r="O233" i="3"/>
  <c r="T205" i="3"/>
  <c r="Z152" i="3"/>
  <c r="S232" i="3"/>
  <c r="L154" i="3"/>
  <c r="Y234" i="3"/>
  <c r="V228" i="3"/>
  <c r="T203" i="3"/>
  <c r="M243" i="3"/>
  <c r="Z181" i="3"/>
  <c r="M99" i="3"/>
  <c r="Z111" i="3"/>
  <c r="Y99" i="3"/>
  <c r="P113" i="3"/>
  <c r="U112" i="3"/>
  <c r="O206" i="3"/>
  <c r="J115" i="3"/>
  <c r="R207" i="3"/>
  <c r="Y103" i="3"/>
  <c r="P121" i="3"/>
  <c r="T104" i="3"/>
  <c r="W122" i="3"/>
  <c r="K122" i="3"/>
  <c r="J211" i="3"/>
  <c r="Q124" i="3"/>
  <c r="N162" i="3"/>
  <c r="T108" i="3"/>
  <c r="W130" i="3"/>
  <c r="O109" i="3"/>
  <c r="V174" i="3"/>
  <c r="Y175" i="3"/>
  <c r="K146" i="3"/>
  <c r="W142" i="3"/>
  <c r="U290" i="3"/>
  <c r="W201" i="3"/>
  <c r="M271" i="3"/>
  <c r="Q161" i="3"/>
  <c r="P247" i="3"/>
  <c r="T162" i="3"/>
  <c r="L213" i="3"/>
  <c r="M237" i="3"/>
  <c r="S220" i="3"/>
  <c r="U251" i="3"/>
  <c r="L272" i="3"/>
  <c r="Y169" i="3"/>
  <c r="V170" i="3"/>
  <c r="S160" i="3"/>
  <c r="S95" i="3"/>
  <c r="U169" i="3"/>
  <c r="Z193" i="3"/>
  <c r="S113" i="3"/>
  <c r="N151" i="3"/>
  <c r="S252" i="3"/>
  <c r="Z179" i="3"/>
  <c r="W126" i="3"/>
  <c r="S218" i="3"/>
  <c r="Y86" i="3"/>
  <c r="L280" i="3"/>
  <c r="N200" i="3"/>
  <c r="L291" i="3"/>
  <c r="O192" i="3"/>
  <c r="U192" i="3"/>
  <c r="L205" i="3"/>
  <c r="O205" i="3"/>
  <c r="Y108" i="3"/>
  <c r="Q121" i="3"/>
  <c r="V128" i="3"/>
  <c r="K70" i="3"/>
  <c r="W74" i="3"/>
  <c r="W114" i="3"/>
  <c r="L109" i="3"/>
  <c r="R103" i="3"/>
  <c r="Y112" i="3"/>
  <c r="T117" i="3"/>
  <c r="L209" i="3"/>
  <c r="K88" i="3"/>
  <c r="X146" i="3"/>
  <c r="W92" i="3"/>
  <c r="S151" i="3"/>
  <c r="R97" i="3"/>
  <c r="V148" i="3"/>
  <c r="M186" i="3"/>
  <c r="Q281" i="3"/>
  <c r="X91" i="3"/>
  <c r="T150" i="3"/>
  <c r="S96" i="3"/>
  <c r="O155" i="3"/>
  <c r="N101" i="3"/>
  <c r="M161" i="3"/>
  <c r="R202" i="3"/>
  <c r="N203" i="3"/>
  <c r="Q203" i="3"/>
  <c r="V211" i="3"/>
  <c r="Y211" i="3"/>
  <c r="M220" i="3"/>
  <c r="P220" i="3"/>
  <c r="J139" i="3"/>
  <c r="J168" i="3"/>
  <c r="W243" i="3"/>
  <c r="N114" i="3"/>
  <c r="N143" i="3"/>
  <c r="Z118" i="3"/>
  <c r="U152" i="3"/>
  <c r="U123" i="3"/>
  <c r="Y186" i="3"/>
  <c r="Y231" i="3"/>
  <c r="U177" i="3"/>
  <c r="V266" i="3"/>
  <c r="L186" i="3"/>
  <c r="M275" i="3"/>
  <c r="Q193" i="3"/>
  <c r="Q170" i="3"/>
  <c r="Y216" i="3"/>
  <c r="M269" i="3"/>
  <c r="Q223" i="3"/>
  <c r="J274" i="3"/>
  <c r="U281" i="3"/>
  <c r="R213" i="3"/>
  <c r="N260" i="3"/>
  <c r="K286" i="3"/>
  <c r="K265" i="3"/>
  <c r="R276" i="3"/>
  <c r="M272" i="3"/>
  <c r="R268" i="3"/>
  <c r="M246" i="3"/>
  <c r="Z264" i="3"/>
  <c r="U260" i="3"/>
  <c r="N282" i="3"/>
  <c r="S299" i="3"/>
  <c r="N277" i="3"/>
  <c r="J296" i="3"/>
  <c r="J179" i="3"/>
  <c r="S209" i="3"/>
  <c r="S182" i="3"/>
  <c r="W300" i="3"/>
  <c r="O266" i="3"/>
  <c r="K251" i="3"/>
  <c r="R259" i="3"/>
  <c r="U241" i="3"/>
  <c r="S213" i="3"/>
  <c r="S275" i="3"/>
  <c r="Q276" i="3"/>
  <c r="K102" i="3"/>
  <c r="O200" i="3"/>
  <c r="X201" i="3"/>
  <c r="J225" i="3"/>
  <c r="P227" i="3"/>
  <c r="X301" i="3"/>
  <c r="X228" i="3"/>
  <c r="K211" i="3"/>
  <c r="Q228" i="3"/>
  <c r="N157" i="3"/>
  <c r="T229" i="3"/>
  <c r="S190" i="3"/>
  <c r="M300" i="3"/>
  <c r="N210" i="3"/>
  <c r="W229" i="3"/>
  <c r="J212" i="3"/>
  <c r="Y236" i="3"/>
  <c r="V165" i="3"/>
  <c r="K238" i="3"/>
  <c r="N204" i="3"/>
  <c r="M283" i="3"/>
  <c r="V218" i="3"/>
  <c r="N238" i="3"/>
  <c r="R220" i="3"/>
  <c r="K200" i="3"/>
  <c r="M174" i="3"/>
  <c r="Y202" i="3"/>
  <c r="V212" i="3"/>
  <c r="K297" i="3"/>
  <c r="M227" i="3"/>
  <c r="M247" i="3"/>
  <c r="Z228" i="3"/>
  <c r="W302" i="3"/>
  <c r="K301" i="3"/>
  <c r="O211" i="3"/>
  <c r="V294" i="3"/>
  <c r="W225" i="3"/>
  <c r="W245" i="3"/>
  <c r="S227" i="3"/>
  <c r="N201" i="3"/>
  <c r="N279" i="3"/>
  <c r="V293" i="3"/>
  <c r="J216" i="3"/>
  <c r="Z302" i="3"/>
  <c r="R230" i="3"/>
  <c r="T250" i="3"/>
  <c r="Y232" i="3"/>
  <c r="K247" i="3"/>
  <c r="O240" i="3"/>
  <c r="S261" i="3"/>
  <c r="M291" i="3"/>
  <c r="O263" i="3"/>
  <c r="T189" i="3"/>
  <c r="K5" i="3"/>
  <c r="J259" i="3"/>
  <c r="Y269" i="3"/>
  <c r="N244" i="3"/>
  <c r="P279" i="3"/>
  <c r="J275" i="3"/>
  <c r="S266" i="3"/>
  <c r="X280" i="3"/>
  <c r="V236" i="3"/>
  <c r="Z291" i="3"/>
  <c r="V241" i="3"/>
  <c r="AE6" i="3" a="1"/>
  <c r="N256" i="3"/>
  <c r="M244" i="3"/>
  <c r="V252" i="3"/>
  <c r="Q248" i="3"/>
  <c r="M267" i="3"/>
  <c r="O292" i="3"/>
  <c r="Z268" i="3"/>
  <c r="U264" i="3"/>
  <c r="Z260" i="3"/>
  <c r="J217" i="3"/>
  <c r="Q257" i="3"/>
  <c r="L253" i="3"/>
  <c r="Y271" i="3"/>
  <c r="J292" i="3"/>
  <c r="V269" i="3"/>
  <c r="R288" i="3"/>
  <c r="M284" i="3"/>
  <c r="J202" i="3"/>
  <c r="Z285" i="3"/>
  <c r="V304" i="3"/>
  <c r="L227" i="3"/>
  <c r="J236" i="3"/>
  <c r="K250" i="3"/>
  <c r="U272" i="3"/>
  <c r="L285" i="3"/>
  <c r="R260" i="3"/>
  <c r="K266" i="3"/>
  <c r="T139" i="3"/>
  <c r="U197" i="3"/>
  <c r="X198" i="3"/>
  <c r="S242" i="3"/>
  <c r="V243" i="3"/>
  <c r="P292" i="3"/>
  <c r="O221" i="3"/>
  <c r="S203" i="3"/>
  <c r="Y220" i="3"/>
  <c r="U144" i="3"/>
  <c r="K222" i="3"/>
  <c r="L293" i="3"/>
  <c r="Z293" i="3"/>
  <c r="V202" i="3"/>
  <c r="N222" i="3"/>
  <c r="R204" i="3"/>
  <c r="P229" i="3"/>
  <c r="M158" i="3"/>
  <c r="S230" i="3"/>
  <c r="Q192" i="3"/>
  <c r="K302" i="3"/>
  <c r="M211" i="3"/>
  <c r="V230" i="3"/>
  <c r="Z212" i="3"/>
  <c r="X237" i="3"/>
  <c r="U166" i="3"/>
  <c r="J239" i="3"/>
  <c r="M205" i="3"/>
  <c r="X284" i="3"/>
  <c r="U219" i="3"/>
  <c r="M239" i="3"/>
  <c r="Q221" i="3"/>
  <c r="N289" i="3"/>
  <c r="L288" i="3"/>
  <c r="W203" i="3"/>
  <c r="R282" i="3"/>
  <c r="N218" i="3"/>
  <c r="W237" i="3"/>
  <c r="J220" i="3"/>
  <c r="P295" i="3"/>
  <c r="V271" i="3"/>
  <c r="Y295" i="3"/>
  <c r="R208" i="3"/>
  <c r="N290" i="3"/>
  <c r="Z222" i="3"/>
  <c r="K243" i="3"/>
  <c r="X217" i="3"/>
  <c r="S239" i="3"/>
  <c r="N225" i="3"/>
  <c r="J254" i="3"/>
  <c r="R274" i="3"/>
  <c r="W255" i="3"/>
  <c r="Y266" i="3"/>
  <c r="N278" i="3"/>
  <c r="U248" i="3"/>
  <c r="N232" i="3"/>
  <c r="L214" i="3"/>
  <c r="O264" i="3"/>
  <c r="T265" i="3"/>
  <c r="V225" i="3"/>
  <c r="M293" i="3"/>
  <c r="S228" i="3"/>
  <c r="S262" i="3"/>
  <c r="N264" i="3"/>
  <c r="W234" i="3"/>
  <c r="U221" i="3"/>
  <c r="O286" i="3"/>
  <c r="M249" i="3"/>
  <c r="T226" i="3"/>
  <c r="AE7" i="3" a="1"/>
  <c r="M251" i="3"/>
  <c r="O232" i="3"/>
  <c r="S273" i="3"/>
  <c r="Z187" i="3"/>
  <c r="D8" i="3"/>
  <c r="AH9" i="3" a="1"/>
  <c r="Q263" i="3"/>
  <c r="S185" i="3"/>
  <c r="K183" i="3"/>
  <c r="Y183" i="3"/>
  <c r="N184" i="3"/>
  <c r="U222" i="3"/>
  <c r="X258" i="3"/>
  <c r="S254" i="3"/>
  <c r="O273" i="3"/>
  <c r="V182" i="3"/>
  <c r="O129" i="3"/>
  <c r="V163" i="3"/>
  <c r="J130" i="3"/>
  <c r="Q164" i="3"/>
  <c r="K164" i="3"/>
  <c r="Q236" i="3"/>
  <c r="N165" i="3"/>
  <c r="Q187" i="3"/>
  <c r="J134" i="3"/>
  <c r="Q168" i="3"/>
  <c r="V134" i="3"/>
  <c r="L169" i="3"/>
  <c r="W168" i="3"/>
  <c r="L241" i="3"/>
  <c r="Z169" i="3"/>
  <c r="L192" i="3"/>
  <c r="V138" i="3"/>
  <c r="L173" i="3"/>
  <c r="Q139" i="3"/>
  <c r="J147" i="3"/>
  <c r="P149" i="3"/>
  <c r="W171" i="3"/>
  <c r="Z172" i="3"/>
  <c r="S247" i="3"/>
  <c r="J262" i="3"/>
  <c r="X263" i="3"/>
  <c r="S191" i="3"/>
  <c r="P192" i="3"/>
  <c r="V192" i="3"/>
  <c r="J249" i="3"/>
  <c r="O267" i="3"/>
  <c r="J263" i="3"/>
  <c r="P288" i="3"/>
  <c r="W264" i="3"/>
  <c r="J200" i="3"/>
  <c r="X200" i="3"/>
  <c r="N177" i="3"/>
  <c r="J257" i="3"/>
  <c r="W275" i="3"/>
  <c r="R271" i="3"/>
  <c r="Y294" i="3"/>
  <c r="N273" i="3"/>
  <c r="X191" i="3"/>
  <c r="R193" i="3"/>
  <c r="M194" i="3"/>
  <c r="R265" i="3"/>
  <c r="N284" i="3"/>
  <c r="Z279" i="3"/>
  <c r="S194" i="3"/>
  <c r="V281" i="3"/>
  <c r="X299" i="3"/>
  <c r="O294" i="3"/>
  <c r="U286" i="3"/>
  <c r="U288" i="3"/>
  <c r="X197" i="3"/>
  <c r="Z218" i="3"/>
  <c r="M201" i="3"/>
  <c r="J278" i="3"/>
  <c r="Y252" i="3"/>
  <c r="W304" i="3"/>
  <c r="O178" i="3"/>
  <c r="S296" i="3"/>
  <c r="L204" i="3"/>
  <c r="U223" i="3"/>
  <c r="Z299" i="3"/>
  <c r="V220" i="3"/>
  <c r="N297" i="3"/>
  <c r="M235" i="3"/>
  <c r="M255" i="3"/>
  <c r="Z236" i="3"/>
  <c r="K220" i="3"/>
  <c r="V238" i="3"/>
  <c r="M298" i="3"/>
  <c r="J258" i="3"/>
  <c r="S224" i="3"/>
  <c r="U263" i="3"/>
  <c r="L235" i="3"/>
  <c r="P262" i="3"/>
  <c r="N182" i="3"/>
  <c r="Q183" i="3"/>
  <c r="Z157" i="3"/>
  <c r="O156" i="3"/>
  <c r="U188" i="3"/>
  <c r="O209" i="3"/>
  <c r="Z274" i="3"/>
  <c r="M165" i="3"/>
  <c r="L251" i="3"/>
  <c r="P166" i="3"/>
  <c r="U220" i="3"/>
  <c r="Z240" i="3"/>
  <c r="K228" i="3"/>
  <c r="Q255" i="3"/>
  <c r="P276" i="3"/>
  <c r="U173" i="3"/>
  <c r="R174" i="3"/>
  <c r="X174" i="3"/>
  <c r="T237" i="3"/>
  <c r="Q249" i="3"/>
  <c r="J245" i="3"/>
  <c r="Y263" i="3"/>
  <c r="J298" i="3"/>
  <c r="L182" i="3"/>
  <c r="Z182" i="3"/>
  <c r="O183" i="3"/>
  <c r="Y218" i="3"/>
  <c r="Y257" i="3"/>
  <c r="T253" i="3"/>
  <c r="P272" i="3"/>
  <c r="P255" i="3"/>
  <c r="P270" i="3"/>
  <c r="J260" i="3"/>
  <c r="N213" i="3"/>
  <c r="R256" i="3"/>
  <c r="M252" i="3"/>
  <c r="Z270" i="3"/>
  <c r="Y302" i="3"/>
  <c r="V272" i="3"/>
  <c r="Q268" i="3"/>
  <c r="V264" i="3"/>
  <c r="K232" i="3"/>
  <c r="M261" i="3"/>
  <c r="Y256" i="3"/>
  <c r="U275" i="3"/>
  <c r="W295" i="3"/>
  <c r="R273" i="3"/>
  <c r="N292" i="3"/>
  <c r="K288" i="3"/>
  <c r="W205" i="3"/>
  <c r="S292" i="3"/>
  <c r="T293" i="3"/>
  <c r="N251" i="3"/>
  <c r="S243" i="3"/>
  <c r="W254" i="3"/>
  <c r="P181" i="3"/>
  <c r="Z195" i="3"/>
  <c r="J268" i="3"/>
  <c r="W270" i="3"/>
  <c r="V247" i="3"/>
  <c r="R250" i="3"/>
  <c r="Z294" i="3"/>
  <c r="L273" i="3"/>
  <c r="S211" i="3"/>
  <c r="V296" i="3"/>
  <c r="Q301" i="3"/>
  <c r="L279" i="3"/>
  <c r="Y297" i="3"/>
  <c r="W182" i="3"/>
  <c r="Q211" i="3"/>
  <c r="O186" i="3"/>
  <c r="Z295" i="3"/>
  <c r="P245" i="3"/>
  <c r="X289" i="3"/>
  <c r="X283" i="3"/>
  <c r="T302" i="3"/>
  <c r="M192" i="3"/>
  <c r="L216" i="3"/>
  <c r="L304" i="3"/>
  <c r="M213" i="3"/>
  <c r="N298" i="3"/>
  <c r="U227" i="3"/>
  <c r="U247" i="3"/>
  <c r="Q229" i="3"/>
  <c r="J205" i="3"/>
  <c r="N214" i="3"/>
  <c r="J286" i="3"/>
  <c r="V191" i="3"/>
  <c r="N183" i="3"/>
  <c r="T248" i="3"/>
  <c r="Y206" i="3"/>
  <c r="U209" i="3"/>
  <c r="Q167" i="3"/>
  <c r="R253" i="3"/>
  <c r="S130" i="3"/>
  <c r="N127" i="3"/>
  <c r="R281" i="3"/>
  <c r="R187" i="3"/>
  <c r="Q267" i="3"/>
  <c r="U157" i="3"/>
  <c r="Z241" i="3"/>
  <c r="X158" i="3"/>
  <c r="O244" i="3"/>
  <c r="Q233" i="3"/>
  <c r="J213" i="3"/>
  <c r="Y247" i="3"/>
  <c r="P268" i="3"/>
  <c r="L166" i="3"/>
  <c r="K252" i="3"/>
  <c r="O167" i="3"/>
  <c r="S222" i="3"/>
  <c r="Y241" i="3"/>
  <c r="Z229" i="3"/>
  <c r="P256" i="3"/>
  <c r="S277" i="3"/>
  <c r="T174" i="3"/>
  <c r="Q175" i="3"/>
  <c r="W175" i="3"/>
  <c r="R239" i="3"/>
  <c r="P250" i="3"/>
  <c r="K246" i="3"/>
  <c r="X264" i="3"/>
  <c r="L300" i="3"/>
  <c r="X262" i="3"/>
  <c r="R252" i="3"/>
  <c r="U236" i="3"/>
  <c r="K279" i="3"/>
  <c r="M203" i="3"/>
  <c r="Z204" i="3"/>
  <c r="U256" i="3"/>
  <c r="X185" i="3"/>
  <c r="Y207" i="3"/>
  <c r="M202" i="3"/>
  <c r="Q300" i="3"/>
  <c r="Z258" i="3"/>
  <c r="T227" i="3"/>
  <c r="L203" i="3"/>
  <c r="T255" i="3"/>
  <c r="S244" i="3"/>
  <c r="Z232" i="3"/>
  <c r="M287" i="3"/>
  <c r="L5" i="3"/>
  <c r="V224" i="3"/>
  <c r="K268" i="3"/>
  <c r="T219" i="3"/>
  <c r="T289" i="3"/>
  <c r="E8" i="3"/>
  <c r="L236" i="3"/>
  <c r="N293" i="3"/>
  <c r="C8" i="3"/>
  <c r="O295" i="3"/>
  <c r="O287" i="3"/>
  <c r="W283" i="3"/>
  <c r="T193" i="3"/>
  <c r="V187" i="3"/>
  <c r="X208" i="3"/>
  <c r="T210" i="3"/>
  <c r="Y239" i="3"/>
  <c r="Y284" i="3"/>
  <c r="Z174" i="3"/>
  <c r="L138" i="3"/>
  <c r="V110" i="3"/>
  <c r="T118" i="3"/>
  <c r="Q136" i="3"/>
  <c r="L190" i="3"/>
  <c r="K256" i="3"/>
  <c r="S264" i="3"/>
  <c r="J273" i="3"/>
  <c r="Q204" i="3"/>
  <c r="Q179" i="3"/>
  <c r="O55" i="3"/>
  <c r="R98" i="3"/>
  <c r="P100" i="3"/>
  <c r="U120" i="3"/>
  <c r="O220" i="3"/>
  <c r="V229" i="3"/>
  <c r="K224" i="3"/>
  <c r="L277" i="3"/>
  <c r="X227" i="3"/>
  <c r="N237" i="3"/>
  <c r="Y204" i="3"/>
  <c r="L271" i="3"/>
  <c r="T279" i="3"/>
  <c r="O288" i="3"/>
  <c r="R219" i="3"/>
  <c r="V233" i="3"/>
  <c r="P221" i="3"/>
  <c r="K226" i="3"/>
  <c r="R144" i="3"/>
  <c r="N243" i="3"/>
  <c r="M230" i="3"/>
  <c r="T241" i="3"/>
  <c r="Y250" i="3"/>
  <c r="S253" i="3"/>
  <c r="W231" i="3"/>
  <c r="P290" i="3"/>
  <c r="V257" i="3"/>
  <c r="Q230" i="3"/>
  <c r="O276" i="3"/>
  <c r="L177" i="3"/>
  <c r="Q291" i="3"/>
  <c r="S285" i="3"/>
  <c r="U239" i="3"/>
  <c r="J301" i="3"/>
  <c r="Y298" i="3"/>
  <c r="X253" i="3"/>
  <c r="W301" i="3"/>
  <c r="X152" i="3"/>
  <c r="U198" i="3"/>
  <c r="Q266" i="3"/>
  <c r="Q259" i="3"/>
  <c r="Y226" i="3"/>
  <c r="N229" i="3"/>
  <c r="X303" i="3"/>
  <c r="P260" i="3"/>
  <c r="X243" i="3"/>
  <c r="V245" i="3"/>
  <c r="Y214" i="3"/>
  <c r="O269" i="3"/>
  <c r="J253" i="3"/>
  <c r="Q224" i="3"/>
  <c r="X231" i="3"/>
  <c r="M279" i="3"/>
  <c r="Z244" i="3"/>
  <c r="Q241" i="3"/>
  <c r="Y255" i="3"/>
  <c r="U257" i="3"/>
  <c r="U249" i="3"/>
  <c r="L246" i="3"/>
  <c r="T260" i="3"/>
  <c r="Q258" i="3"/>
  <c r="Y272" i="3"/>
  <c r="U274" i="3"/>
  <c r="N299" i="3"/>
  <c r="F5" i="3"/>
  <c r="U234" i="3"/>
  <c r="J251" i="3"/>
  <c r="W277" i="3"/>
  <c r="Z284" i="3"/>
  <c r="C7" i="3"/>
  <c r="K264" i="3"/>
  <c r="S278" i="3"/>
  <c r="O280" i="3"/>
  <c r="Y188" i="3"/>
  <c r="W268" i="3"/>
  <c r="N283" i="3"/>
  <c r="Z278" i="3"/>
  <c r="Y304" i="3"/>
  <c r="L232" i="3"/>
  <c r="P300" i="3"/>
  <c r="N296" i="3"/>
  <c r="X277" i="3"/>
  <c r="Q5" i="3"/>
  <c r="X173" i="3"/>
  <c r="X196" i="3"/>
  <c r="X251" i="3"/>
  <c r="Y251" i="3"/>
  <c r="X211" i="3"/>
  <c r="M214" i="3"/>
  <c r="W290" i="3"/>
  <c r="X252" i="3"/>
  <c r="W228" i="3"/>
  <c r="L231" i="3"/>
  <c r="S5" i="3"/>
  <c r="O261" i="3"/>
  <c r="R245" i="3"/>
  <c r="U246" i="3"/>
  <c r="W216" i="3"/>
  <c r="N270" i="3"/>
  <c r="Q237" i="3"/>
  <c r="Y233" i="3"/>
  <c r="P248" i="3"/>
  <c r="L250" i="3"/>
  <c r="L242" i="3"/>
  <c r="T238" i="3"/>
  <c r="K253" i="3"/>
  <c r="P251" i="3"/>
  <c r="P265" i="3"/>
  <c r="L267" i="3"/>
  <c r="U285" i="3"/>
  <c r="J291" i="3"/>
  <c r="Y299" i="3"/>
  <c r="K236" i="3"/>
  <c r="Q290" i="3"/>
  <c r="Z286" i="3"/>
  <c r="M242" i="3"/>
  <c r="O242" i="3"/>
  <c r="AH5" i="3" a="1"/>
  <c r="T275" i="3"/>
  <c r="K182" i="3"/>
  <c r="F9" i="3"/>
  <c r="Q157" i="3"/>
  <c r="L201" i="3"/>
  <c r="O202" i="3"/>
  <c r="Z288" i="3"/>
  <c r="N181" i="3"/>
  <c r="P99" i="3"/>
  <c r="K100" i="3"/>
  <c r="L158" i="3"/>
  <c r="O159" i="3"/>
  <c r="K104" i="3"/>
  <c r="W104" i="3"/>
  <c r="X162" i="3"/>
  <c r="J164" i="3"/>
  <c r="W108" i="3"/>
  <c r="J117" i="3"/>
  <c r="N176" i="3"/>
  <c r="L221" i="3"/>
  <c r="J210" i="3"/>
  <c r="T209" i="3"/>
  <c r="W210" i="3"/>
  <c r="Q297" i="3"/>
  <c r="Z210" i="3"/>
  <c r="K218" i="3"/>
  <c r="K171" i="3"/>
  <c r="L287" i="3"/>
  <c r="N302" i="3"/>
  <c r="L260" i="3"/>
  <c r="U201" i="3"/>
  <c r="L223" i="3"/>
  <c r="S179" i="3"/>
  <c r="W186" i="3"/>
  <c r="J299" i="3"/>
  <c r="T268" i="3"/>
  <c r="L210" i="3"/>
  <c r="V248" i="3"/>
  <c r="S256" i="3"/>
  <c r="S301" i="3"/>
  <c r="U259" i="3"/>
  <c r="W272" i="3"/>
  <c r="W208" i="3"/>
  <c r="Q253" i="3"/>
  <c r="N261" i="3"/>
  <c r="S294" i="3"/>
  <c r="P264" i="3"/>
  <c r="Y296" i="3"/>
  <c r="X250" i="3"/>
  <c r="U276" i="3"/>
  <c r="T224" i="3"/>
  <c r="K267" i="3"/>
  <c r="O293" i="3"/>
  <c r="M281" i="3"/>
  <c r="R292" i="3"/>
  <c r="J255" i="3"/>
  <c r="J289" i="3"/>
  <c r="T281" i="3"/>
  <c r="T182" i="3"/>
  <c r="W181" i="3"/>
  <c r="R180" i="3"/>
  <c r="O298" i="3"/>
  <c r="P244" i="3"/>
  <c r="O195" i="3"/>
  <c r="L129" i="3"/>
  <c r="U244" i="3"/>
  <c r="K271" i="3"/>
  <c r="P189" i="3"/>
  <c r="O245" i="3"/>
  <c r="Q182" i="3"/>
  <c r="S146" i="3"/>
  <c r="K216" i="3"/>
  <c r="S279" i="3"/>
  <c r="U203" i="3"/>
  <c r="W253" i="3"/>
  <c r="P199" i="3"/>
  <c r="L159" i="3"/>
  <c r="J233" i="3"/>
  <c r="J288" i="3"/>
  <c r="L212" i="3"/>
  <c r="N262" i="3"/>
  <c r="R300" i="3"/>
  <c r="Y5" i="3"/>
  <c r="P226" i="3"/>
  <c r="O282" i="3"/>
  <c r="N230" i="3"/>
  <c r="T242" i="3"/>
  <c r="R301" i="3"/>
  <c r="U283" i="3"/>
  <c r="K231" i="3"/>
  <c r="J287" i="3"/>
  <c r="S235" i="3"/>
  <c r="X235" i="3"/>
  <c r="Q279" i="3"/>
  <c r="R246" i="3"/>
  <c r="T259" i="3"/>
  <c r="O290" i="3"/>
  <c r="W261" i="3"/>
  <c r="W278" i="3"/>
  <c r="W293" i="3"/>
  <c r="X287" i="3"/>
  <c r="T240" i="3"/>
  <c r="T239" i="3"/>
  <c r="AA6" i="3"/>
  <c r="N202" i="3"/>
  <c r="T277" i="3"/>
  <c r="M241" i="3"/>
  <c r="R249" i="3"/>
  <c r="T288" i="3"/>
  <c r="L252" i="3"/>
  <c r="N265" i="3"/>
  <c r="K298" i="3"/>
  <c r="Y245" i="3"/>
  <c r="M254" i="3"/>
  <c r="P296" i="3"/>
  <c r="X256" i="3"/>
  <c r="N291" i="3"/>
  <c r="O243" i="3"/>
  <c r="L269" i="3"/>
  <c r="K217" i="3"/>
  <c r="S259" i="3"/>
  <c r="V300" i="3"/>
  <c r="L266" i="3"/>
  <c r="O247" i="3"/>
  <c r="S204" i="3"/>
  <c r="T290" i="3"/>
  <c r="M256" i="3"/>
  <c r="S158" i="3"/>
  <c r="U65" i="3"/>
  <c r="S161" i="3"/>
  <c r="O165" i="3"/>
  <c r="Q141" i="3"/>
  <c r="S281" i="3"/>
  <c r="O272" i="3"/>
  <c r="W280" i="3"/>
  <c r="P291" i="3"/>
  <c r="P122" i="3"/>
  <c r="P77" i="3"/>
  <c r="O101" i="3"/>
  <c r="Q95" i="3"/>
  <c r="V102" i="3"/>
  <c r="R146" i="3"/>
  <c r="M151" i="3"/>
  <c r="Y155" i="3"/>
  <c r="X187" i="3"/>
  <c r="N150" i="3"/>
  <c r="Z154" i="3"/>
  <c r="U159" i="3"/>
  <c r="Q286" i="3"/>
  <c r="P287" i="3"/>
  <c r="N187" i="3"/>
  <c r="T202" i="3"/>
  <c r="Z253" i="3"/>
  <c r="S142" i="3"/>
  <c r="Z151" i="3"/>
  <c r="K158" i="3"/>
  <c r="R302" i="3"/>
  <c r="Z289" i="3"/>
  <c r="M258" i="3"/>
  <c r="R164" i="3"/>
  <c r="Z290" i="3"/>
  <c r="U266" i="3"/>
  <c r="O228" i="3"/>
  <c r="T244" i="3"/>
  <c r="S290" i="3"/>
  <c r="T298" i="3"/>
  <c r="K295" i="3"/>
  <c r="T208" i="3"/>
  <c r="U205" i="3"/>
  <c r="L220" i="3"/>
  <c r="Y221" i="3"/>
  <c r="T296" i="3"/>
  <c r="U303" i="3"/>
  <c r="K233" i="3"/>
  <c r="V273" i="3"/>
  <c r="T231" i="3"/>
  <c r="P195" i="3"/>
  <c r="Y280" i="3"/>
  <c r="L150" i="3"/>
  <c r="O151" i="3"/>
  <c r="Y225" i="3"/>
  <c r="P240" i="3"/>
  <c r="T158" i="3"/>
  <c r="W159" i="3"/>
  <c r="P234" i="3"/>
  <c r="X248" i="3"/>
  <c r="K167" i="3"/>
  <c r="N168" i="3"/>
  <c r="X242" i="3"/>
  <c r="O257" i="3"/>
  <c r="O255" i="3"/>
  <c r="T221" i="3"/>
  <c r="J229" i="3"/>
  <c r="X276" i="3"/>
  <c r="P253" i="3"/>
  <c r="J231" i="3"/>
  <c r="Q238" i="3"/>
  <c r="V280" i="3"/>
  <c r="M277" i="3"/>
  <c r="L303" i="3"/>
  <c r="Q293" i="3"/>
  <c r="Q213" i="3"/>
  <c r="Q180" i="3"/>
  <c r="Y237" i="3"/>
  <c r="V256" i="3"/>
  <c r="R210" i="3"/>
  <c r="S225" i="3"/>
  <c r="P286" i="3"/>
  <c r="X282" i="3"/>
  <c r="W190" i="3"/>
  <c r="K299" i="3"/>
  <c r="K291" i="3"/>
  <c r="S287" i="3"/>
  <c r="K201" i="3"/>
  <c r="N195" i="3"/>
  <c r="T212" i="3"/>
  <c r="P214" i="3"/>
  <c r="Z254" i="3"/>
  <c r="M292" i="3"/>
  <c r="Z202" i="3"/>
  <c r="J266" i="3"/>
  <c r="R201" i="3"/>
  <c r="M195" i="3"/>
  <c r="X265" i="3"/>
  <c r="U233" i="3"/>
  <c r="W143" i="3"/>
  <c r="P218" i="3"/>
  <c r="X232" i="3"/>
  <c r="K151" i="3"/>
  <c r="N152" i="3"/>
  <c r="X226" i="3"/>
  <c r="O241" i="3"/>
  <c r="S159" i="3"/>
  <c r="V160" i="3"/>
  <c r="O235" i="3"/>
  <c r="W249" i="3"/>
  <c r="W247" i="3"/>
  <c r="J221" i="3"/>
  <c r="Z213" i="3"/>
  <c r="X268" i="3"/>
  <c r="X245" i="3"/>
  <c r="Z215" i="3"/>
  <c r="P223" i="3"/>
  <c r="M273" i="3"/>
  <c r="U269" i="3"/>
  <c r="N294" i="3"/>
  <c r="Y285" i="3"/>
  <c r="V195" i="3"/>
  <c r="X261" i="3"/>
  <c r="X222" i="3"/>
  <c r="V287" i="3"/>
  <c r="Q252" i="3"/>
  <c r="Y268" i="3"/>
  <c r="W262" i="3"/>
  <c r="AA7" i="3"/>
  <c r="K292" i="3"/>
  <c r="W221" i="3"/>
  <c r="X286" i="3"/>
  <c r="O260" i="3"/>
  <c r="Z107" i="3"/>
  <c r="U104" i="3"/>
  <c r="M270" i="3"/>
  <c r="U284" i="3"/>
  <c r="O102" i="3"/>
  <c r="W157" i="3"/>
  <c r="R158" i="3"/>
  <c r="Y242" i="3"/>
  <c r="V111" i="3"/>
  <c r="R162" i="3"/>
  <c r="V162" i="3"/>
  <c r="W248" i="3"/>
  <c r="L121" i="3"/>
  <c r="M167" i="3"/>
  <c r="K175" i="3"/>
  <c r="Z219" i="3"/>
  <c r="Q292" i="3"/>
  <c r="R183" i="3"/>
  <c r="T121" i="3"/>
  <c r="U278" i="3"/>
  <c r="X181" i="3"/>
  <c r="P185" i="3"/>
  <c r="S138" i="3"/>
  <c r="S208" i="3"/>
  <c r="U245" i="3"/>
  <c r="W198" i="3"/>
  <c r="J250" i="3"/>
  <c r="P178" i="3"/>
  <c r="P155" i="3"/>
  <c r="R225" i="3"/>
  <c r="L254" i="3"/>
  <c r="P208" i="3"/>
  <c r="R258" i="3"/>
  <c r="T266" i="3"/>
  <c r="R291" i="3"/>
  <c r="M245" i="3"/>
  <c r="J271" i="3"/>
  <c r="S249" i="3"/>
  <c r="Q261" i="3"/>
  <c r="N287" i="3"/>
  <c r="U296" i="3"/>
  <c r="Y249" i="3"/>
  <c r="V275" i="3"/>
  <c r="P254" i="3"/>
  <c r="M262" i="3"/>
  <c r="Q298" i="3"/>
  <c r="O265" i="3"/>
  <c r="Q278" i="3"/>
  <c r="Q287" i="3"/>
  <c r="Q262" i="3"/>
  <c r="M234" i="3"/>
  <c r="R229" i="3"/>
  <c r="Y286" i="3"/>
  <c r="V255" i="3"/>
  <c r="W158" i="3"/>
  <c r="T159" i="3"/>
  <c r="R227" i="3"/>
  <c r="T207" i="3"/>
  <c r="S269" i="3"/>
  <c r="J191" i="3"/>
  <c r="R243" i="3"/>
  <c r="R196" i="3"/>
  <c r="Q282" i="3"/>
  <c r="J294" i="3"/>
  <c r="S297" i="3"/>
  <c r="Y192" i="3"/>
  <c r="V213" i="3"/>
  <c r="W184" i="3"/>
  <c r="P177" i="3"/>
  <c r="P293" i="3"/>
  <c r="S304" i="3"/>
  <c r="Q205" i="3"/>
  <c r="U230" i="3"/>
  <c r="P201" i="3"/>
  <c r="O194" i="3"/>
  <c r="V201" i="3"/>
  <c r="S201" i="3"/>
  <c r="Y213" i="3"/>
  <c r="M212" i="3"/>
  <c r="X267" i="3"/>
  <c r="L301" i="3"/>
  <c r="X240" i="3"/>
  <c r="K284" i="3"/>
  <c r="X296" i="3"/>
  <c r="T234" i="3"/>
  <c r="S272" i="3"/>
  <c r="K277" i="3"/>
  <c r="S245" i="3"/>
  <c r="K285" i="3"/>
  <c r="J232" i="3"/>
  <c r="X257" i="3"/>
  <c r="Y235" i="3"/>
  <c r="N248" i="3"/>
  <c r="S255" i="3"/>
  <c r="W303" i="3"/>
  <c r="K290" i="3"/>
  <c r="R304" i="3"/>
  <c r="K289" i="3"/>
  <c r="U279" i="3"/>
  <c r="O217" i="3"/>
  <c r="L295" i="3"/>
  <c r="L292" i="3"/>
  <c r="AA8" i="3"/>
  <c r="R294" i="3"/>
  <c r="U237" i="3"/>
  <c r="R263" i="3"/>
  <c r="J242" i="3"/>
  <c r="Y253" i="3"/>
  <c r="V279" i="3"/>
  <c r="V302" i="3"/>
  <c r="P242" i="3"/>
  <c r="M268" i="3"/>
  <c r="X246" i="3"/>
  <c r="L255" i="3"/>
  <c r="S303" i="3"/>
  <c r="W257" i="3"/>
  <c r="Y270" i="3"/>
  <c r="R5" i="3"/>
  <c r="Z298" i="3"/>
  <c r="L185" i="3"/>
  <c r="Y301" i="3"/>
  <c r="X271" i="3"/>
  <c r="O246" i="3"/>
  <c r="M132" i="3"/>
  <c r="X133" i="3"/>
  <c r="Q212" i="3"/>
  <c r="R235" i="3"/>
  <c r="P70" i="3"/>
  <c r="X247" i="3"/>
  <c r="X213" i="3"/>
  <c r="M136" i="3"/>
  <c r="K199" i="3"/>
  <c r="Z189" i="3"/>
  <c r="Z203" i="3"/>
  <c r="N304" i="3"/>
  <c r="P126" i="3"/>
  <c r="O74" i="3"/>
  <c r="M116" i="3"/>
  <c r="Y104" i="3"/>
  <c r="J119" i="3"/>
  <c r="W88" i="3"/>
  <c r="R93" i="3"/>
  <c r="U90" i="3"/>
  <c r="S188" i="3"/>
  <c r="S92" i="3"/>
  <c r="N97" i="3"/>
  <c r="Z101" i="3"/>
  <c r="K202" i="3"/>
  <c r="S210" i="3"/>
  <c r="J219" i="3"/>
  <c r="Z5" i="3"/>
  <c r="M169" i="3"/>
  <c r="Z114" i="3"/>
  <c r="U119" i="3"/>
  <c r="P124" i="3"/>
  <c r="R176" i="3"/>
  <c r="Z184" i="3"/>
  <c r="V216" i="3"/>
  <c r="T194" i="3"/>
  <c r="O224" i="3"/>
  <c r="M225" i="3"/>
  <c r="T271" i="3"/>
  <c r="V274" i="3"/>
  <c r="Q303" i="3"/>
  <c r="W289" i="3"/>
  <c r="Y283" i="3"/>
  <c r="O239" i="3"/>
  <c r="W235" i="3"/>
  <c r="N250" i="3"/>
  <c r="J252" i="3"/>
  <c r="W269" i="3"/>
  <c r="M217" i="3"/>
  <c r="W256" i="3"/>
  <c r="X304" i="3"/>
  <c r="V103" i="3"/>
  <c r="P150" i="3"/>
  <c r="Q239" i="3"/>
  <c r="N180" i="3"/>
  <c r="Q181" i="3"/>
  <c r="J256" i="3"/>
  <c r="R270" i="3"/>
  <c r="V188" i="3"/>
  <c r="Y189" i="3"/>
  <c r="R264" i="3"/>
  <c r="K281" i="3"/>
  <c r="M197" i="3"/>
  <c r="P198" i="3"/>
  <c r="Z272" i="3"/>
  <c r="J302" i="3"/>
  <c r="Q285" i="3"/>
  <c r="N253" i="3"/>
  <c r="N267" i="3"/>
  <c r="J269" i="3"/>
  <c r="R283" i="3"/>
  <c r="R257" i="3"/>
  <c r="Z271" i="3"/>
  <c r="Z297" i="3"/>
  <c r="V291" i="3"/>
  <c r="X220" i="3"/>
  <c r="O281" i="3"/>
  <c r="U273" i="3"/>
  <c r="M295" i="3"/>
  <c r="L298" i="3"/>
  <c r="S258" i="3"/>
  <c r="J204" i="3"/>
  <c r="B5" i="3"/>
  <c r="U300" i="3"/>
  <c r="M302" i="3"/>
  <c r="R226" i="3"/>
  <c r="R290" i="3"/>
  <c r="J5" i="3"/>
  <c r="J303" i="3"/>
  <c r="M231" i="3"/>
  <c r="N228" i="3"/>
  <c r="V242" i="3"/>
  <c r="R244" i="3"/>
  <c r="N254" i="3"/>
  <c r="M266" i="3"/>
  <c r="V282" i="3"/>
  <c r="J300" i="3"/>
  <c r="R198" i="3"/>
  <c r="P171" i="3"/>
  <c r="P224" i="3"/>
  <c r="V172" i="3"/>
  <c r="Y173" i="3"/>
  <c r="R248" i="3"/>
  <c r="Z262" i="3"/>
  <c r="M181" i="3"/>
  <c r="P182" i="3"/>
  <c r="Z256" i="3"/>
  <c r="Q271" i="3"/>
  <c r="U189" i="3"/>
  <c r="X190" i="3"/>
  <c r="Q265" i="3"/>
  <c r="Q283" i="3"/>
  <c r="Y277" i="3"/>
  <c r="P243" i="3"/>
  <c r="V259" i="3"/>
  <c r="R261" i="3"/>
  <c r="Z275" i="3"/>
  <c r="Q250" i="3"/>
  <c r="Q264" i="3"/>
  <c r="O303" i="3"/>
  <c r="W299" i="3"/>
  <c r="O213" i="3"/>
  <c r="V299" i="3"/>
  <c r="T258" i="3"/>
  <c r="W271" i="3"/>
  <c r="K283" i="3"/>
  <c r="S282" i="3"/>
  <c r="S248" i="3"/>
  <c r="H5" i="3" a="1"/>
  <c r="L278" i="3"/>
  <c r="K300" i="3"/>
  <c r="S288" i="3"/>
  <c r="L263" i="3"/>
  <c r="B7" i="3"/>
  <c r="K244" i="3"/>
  <c r="V161" i="3"/>
  <c r="K160" i="3"/>
  <c r="M196" i="3"/>
  <c r="K213" i="3"/>
  <c r="Y158" i="3"/>
  <c r="M137" i="3"/>
  <c r="Y187" i="3"/>
  <c r="K189" i="3"/>
  <c r="T163" i="3"/>
  <c r="X81" i="3"/>
  <c r="T192" i="3"/>
  <c r="W193" i="3"/>
  <c r="O168" i="3"/>
  <c r="S86" i="3"/>
  <c r="N223" i="3"/>
  <c r="T172" i="3"/>
  <c r="N241" i="3"/>
  <c r="P222" i="3"/>
  <c r="S168" i="3"/>
  <c r="K207" i="3"/>
  <c r="S221" i="3"/>
  <c r="O223" i="3"/>
  <c r="S140" i="3"/>
  <c r="K230" i="3"/>
  <c r="P289" i="3"/>
  <c r="J230" i="3"/>
  <c r="U287" i="3"/>
  <c r="S226" i="3"/>
  <c r="Q149" i="3"/>
  <c r="X203" i="3"/>
  <c r="Q296" i="3"/>
  <c r="R238" i="3"/>
  <c r="L299" i="3"/>
  <c r="K204" i="3"/>
  <c r="L229" i="3"/>
  <c r="O275" i="3"/>
  <c r="S229" i="3"/>
  <c r="R286" i="3"/>
  <c r="S291" i="3"/>
  <c r="J283" i="3"/>
  <c r="S238" i="3"/>
  <c r="J280" i="3"/>
  <c r="N234" i="3"/>
  <c r="R284" i="3"/>
  <c r="M180" i="3"/>
  <c r="S246" i="3"/>
  <c r="M184" i="3"/>
  <c r="X206" i="3"/>
  <c r="P210" i="3"/>
  <c r="Z220" i="3"/>
  <c r="M280" i="3"/>
  <c r="O259" i="3"/>
  <c r="Q245" i="3"/>
  <c r="AA5" i="3"/>
  <c r="Q158" i="3"/>
  <c r="W183" i="3"/>
  <c r="L180" i="3"/>
  <c r="K255" i="3"/>
  <c r="W213" i="3"/>
  <c r="L226" i="3"/>
  <c r="L196" i="3"/>
  <c r="S214" i="3"/>
  <c r="X210" i="3"/>
  <c r="W266" i="3"/>
  <c r="V214" i="3"/>
  <c r="K227" i="3"/>
  <c r="K184" i="3"/>
  <c r="J223" i="3"/>
  <c r="O219" i="3"/>
  <c r="N275" i="3"/>
  <c r="M223" i="3"/>
  <c r="J152" i="3"/>
  <c r="W102" i="3"/>
  <c r="R231" i="3"/>
  <c r="W227" i="3"/>
  <c r="V283" i="3"/>
  <c r="U231" i="3"/>
  <c r="N240" i="3"/>
  <c r="L290" i="3"/>
  <c r="R191" i="3"/>
  <c r="T5" i="3"/>
  <c r="N199" i="3"/>
  <c r="R212" i="3"/>
  <c r="P231" i="3"/>
  <c r="X294" i="3"/>
  <c r="Y200" i="3"/>
  <c r="O208" i="3"/>
  <c r="X204" i="3"/>
  <c r="N217" i="3"/>
  <c r="L262" i="3"/>
  <c r="P216" i="3"/>
  <c r="Z266" i="3"/>
  <c r="P278" i="3"/>
  <c r="J270" i="3"/>
  <c r="N233" i="3"/>
  <c r="J237" i="3"/>
  <c r="J218" i="3"/>
  <c r="N255" i="3"/>
  <c r="O262" i="3"/>
  <c r="N271" i="3"/>
  <c r="T264" i="3"/>
  <c r="O300" i="3"/>
  <c r="T299" i="3"/>
  <c r="K214" i="3"/>
  <c r="W267" i="3"/>
  <c r="J222" i="3"/>
  <c r="T272" i="3"/>
  <c r="J284" i="3"/>
  <c r="R275" i="3"/>
  <c r="R223" i="3"/>
  <c r="R272" i="3"/>
  <c r="V226" i="3"/>
  <c r="Z276" i="3"/>
  <c r="W284" i="3"/>
  <c r="W232" i="3"/>
  <c r="M303" i="3"/>
  <c r="T197" i="3"/>
  <c r="Z281" i="3"/>
  <c r="Y205" i="3"/>
  <c r="X269" i="3"/>
  <c r="M229" i="3"/>
  <c r="P230" i="3"/>
  <c r="X285" i="3"/>
  <c r="Y212" i="3"/>
  <c r="M82" i="3"/>
  <c r="W291" i="3"/>
  <c r="S110" i="3"/>
  <c r="V152" i="3"/>
  <c r="R156" i="3"/>
  <c r="Y290" i="3"/>
  <c r="Y154" i="3"/>
  <c r="N249" i="3"/>
  <c r="Q206" i="3"/>
  <c r="M219" i="3"/>
  <c r="O252" i="3"/>
  <c r="T199" i="3"/>
  <c r="K181" i="3"/>
  <c r="S189" i="3"/>
  <c r="J198" i="3"/>
  <c r="K275" i="3"/>
  <c r="W279" i="3"/>
  <c r="O201" i="3"/>
  <c r="V258" i="3"/>
  <c r="V286" i="3"/>
  <c r="Q260" i="3"/>
  <c r="U202" i="3"/>
  <c r="U270" i="3"/>
  <c r="Y209" i="3"/>
  <c r="L243" i="3"/>
  <c r="U252" i="3"/>
  <c r="L261" i="3"/>
  <c r="Y279" i="3"/>
  <c r="Y291" i="3"/>
  <c r="P281" i="3"/>
  <c r="V206" i="3"/>
  <c r="D7" i="3"/>
  <c r="S187" i="3"/>
  <c r="O143" i="3"/>
  <c r="Q189" i="3"/>
  <c r="L194" i="3"/>
  <c r="X233" i="3"/>
  <c r="Y287" i="3"/>
  <c r="S215" i="3"/>
  <c r="M179" i="3"/>
  <c r="Y227" i="3"/>
  <c r="S236" i="3"/>
  <c r="S283" i="3"/>
  <c r="Q240" i="3"/>
  <c r="M297" i="3"/>
  <c r="W273" i="3"/>
  <c r="O179" i="3"/>
  <c r="P213" i="3"/>
  <c r="O225" i="3"/>
  <c r="W260" i="3"/>
  <c r="O230" i="3"/>
  <c r="N242" i="3"/>
  <c r="T286" i="3"/>
  <c r="M264" i="3"/>
  <c r="U265" i="3"/>
  <c r="L218" i="3"/>
  <c r="V285" i="3"/>
  <c r="Y180" i="3"/>
  <c r="S207" i="3"/>
  <c r="T249" i="3"/>
  <c r="T300" i="3"/>
  <c r="P280" i="3"/>
  <c r="Y276" i="3"/>
  <c r="R131" i="3"/>
  <c r="Z166" i="3"/>
  <c r="T213" i="3"/>
  <c r="M226" i="3"/>
  <c r="K260" i="3"/>
  <c r="X205" i="3"/>
  <c r="W164" i="3"/>
  <c r="R241" i="3"/>
  <c r="U293" i="3"/>
  <c r="W217" i="3"/>
  <c r="J261" i="3"/>
  <c r="O214" i="3"/>
  <c r="N173" i="3"/>
  <c r="V253" i="3"/>
  <c r="L302" i="3"/>
  <c r="N226" i="3"/>
  <c r="R269" i="3"/>
  <c r="W222" i="3"/>
  <c r="U145" i="3"/>
  <c r="V261" i="3"/>
  <c r="R297" i="3"/>
  <c r="V234" i="3"/>
  <c r="Z277" i="3"/>
  <c r="T280" i="3"/>
  <c r="Q302" i="3"/>
  <c r="W294" i="3"/>
  <c r="V222" i="3"/>
  <c r="Y260" i="3"/>
  <c r="U253" i="3"/>
  <c r="Q227" i="3"/>
  <c r="V284" i="3"/>
  <c r="M282" i="3"/>
  <c r="V246" i="3"/>
  <c r="T257" i="3"/>
  <c r="P261" i="3"/>
  <c r="U210" i="3"/>
  <c r="E5" i="3"/>
  <c r="W251" i="3"/>
  <c r="H7" i="3" a="1"/>
  <c r="Z251" i="3"/>
  <c r="G8" i="3"/>
  <c r="W258" i="3"/>
  <c r="E7" i="3"/>
  <c r="O216" i="3"/>
  <c r="J265" i="3"/>
  <c r="J238" i="3"/>
  <c r="T254" i="3"/>
  <c r="P228" i="3"/>
  <c r="Q225" i="3"/>
  <c r="X297" i="3"/>
  <c r="Q184" i="3"/>
  <c r="Q275" i="3"/>
  <c r="AH6" i="3" a="1"/>
  <c r="W240" i="3"/>
  <c r="C5" i="3"/>
  <c r="R267" i="3"/>
  <c r="U292" i="3"/>
  <c r="AA10" i="3"/>
  <c r="E9" i="3"/>
  <c r="J190" i="3"/>
  <c r="O114" i="3"/>
  <c r="K206" i="3"/>
  <c r="X142" i="3"/>
  <c r="Z287" i="3"/>
  <c r="U242" i="3"/>
  <c r="P211" i="3"/>
  <c r="S271" i="3"/>
  <c r="R179" i="3"/>
  <c r="P193" i="3"/>
  <c r="T292" i="3"/>
  <c r="Y262" i="3"/>
  <c r="L265" i="3"/>
  <c r="N231" i="3"/>
  <c r="L240" i="3"/>
  <c r="V227" i="3"/>
  <c r="W219" i="3"/>
  <c r="U280" i="3"/>
  <c r="O172" i="3"/>
  <c r="M153" i="3"/>
  <c r="P215" i="3"/>
  <c r="W207" i="3"/>
  <c r="J276" i="3"/>
  <c r="U243" i="3"/>
  <c r="W218" i="3"/>
  <c r="Z235" i="3"/>
  <c r="W281" i="3"/>
  <c r="Q197" i="3"/>
  <c r="U295" i="3"/>
  <c r="T215" i="3"/>
  <c r="N179" i="3"/>
  <c r="P206" i="3"/>
  <c r="X291" i="3"/>
  <c r="R295" i="3"/>
  <c r="V240" i="3"/>
  <c r="N263" i="3"/>
  <c r="J267" i="3"/>
  <c r="P252" i="3"/>
  <c r="S223" i="3"/>
  <c r="V295" i="3"/>
  <c r="U302" i="3"/>
  <c r="C6" i="3"/>
  <c r="AA9" i="3"/>
  <c r="Q115" i="3"/>
  <c r="X274" i="3"/>
  <c r="T180" i="3"/>
  <c r="O210" i="3"/>
  <c r="K186" i="3"/>
  <c r="Y289" i="3"/>
  <c r="N258" i="3"/>
  <c r="N252" i="3"/>
  <c r="K293" i="3"/>
  <c r="Z267" i="3"/>
  <c r="V217" i="3"/>
  <c r="L197" i="3"/>
  <c r="Z224" i="3"/>
  <c r="V251" i="3"/>
  <c r="M260" i="3"/>
  <c r="U268" i="3"/>
  <c r="R298" i="3"/>
  <c r="V297" i="3"/>
  <c r="W209" i="3"/>
  <c r="L202" i="3"/>
  <c r="Z206" i="3"/>
  <c r="U211" i="3"/>
  <c r="V219" i="3"/>
  <c r="O197" i="3"/>
  <c r="S173" i="3"/>
  <c r="J182" i="3"/>
  <c r="R190" i="3"/>
  <c r="S267" i="3"/>
  <c r="N272" i="3"/>
  <c r="S186" i="3"/>
  <c r="T228" i="3"/>
  <c r="N281" i="3"/>
  <c r="Y300" i="3"/>
  <c r="Q232" i="3"/>
  <c r="M130" i="3"/>
  <c r="Y134" i="3"/>
  <c r="V147" i="3"/>
  <c r="V239" i="3"/>
  <c r="M206" i="3"/>
  <c r="Q219" i="3"/>
  <c r="J224" i="3"/>
  <c r="X278" i="3"/>
  <c r="O231" i="3"/>
  <c r="T245" i="3"/>
  <c r="K205" i="3"/>
  <c r="V263" i="3"/>
  <c r="S124" i="3"/>
  <c r="W250" i="3"/>
  <c r="W252" i="3"/>
  <c r="X221" i="3"/>
  <c r="W233" i="3"/>
  <c r="N269" i="3"/>
  <c r="X292" i="3"/>
  <c r="X260" i="3"/>
  <c r="O291" i="3"/>
  <c r="M210" i="3"/>
  <c r="J285" i="3"/>
  <c r="O296" i="3"/>
  <c r="V289" i="3"/>
  <c r="S289" i="3"/>
  <c r="N212" i="3"/>
  <c r="Q273" i="3"/>
  <c r="Q188" i="3"/>
  <c r="O270" i="3"/>
  <c r="V215" i="3"/>
  <c r="M250" i="3"/>
  <c r="J240" i="3"/>
  <c r="N206" i="3"/>
  <c r="T218" i="3"/>
  <c r="T188" i="3"/>
  <c r="J207" i="3"/>
  <c r="O203" i="3"/>
  <c r="N259" i="3"/>
  <c r="M207" i="3"/>
  <c r="S219" i="3"/>
  <c r="K197" i="3"/>
  <c r="R215" i="3"/>
  <c r="W211" i="3"/>
  <c r="V267" i="3"/>
  <c r="U215" i="3"/>
  <c r="J228" i="3"/>
  <c r="Z185" i="3"/>
  <c r="Z223" i="3"/>
  <c r="N220" i="3"/>
  <c r="M276" i="3"/>
  <c r="L224" i="3"/>
  <c r="X230" i="3"/>
  <c r="T282" i="3"/>
  <c r="X218" i="3"/>
  <c r="W274" i="3"/>
  <c r="M265" i="3"/>
  <c r="S302" i="3"/>
  <c r="P249" i="3"/>
  <c r="Z265" i="3"/>
  <c r="Z238" i="3"/>
  <c r="Z300" i="3"/>
  <c r="T243" i="3"/>
  <c r="U271" i="3"/>
  <c r="T301" i="3"/>
  <c r="X236" i="3"/>
  <c r="Z283" i="3"/>
  <c r="G6" i="3"/>
  <c r="L234" i="3"/>
  <c r="G5" i="3"/>
  <c r="Q214" i="3"/>
  <c r="K282" i="3"/>
  <c r="S276" i="3"/>
  <c r="W286" i="3"/>
  <c r="T297" i="3"/>
  <c r="Q304" i="3"/>
  <c r="O250" i="3"/>
  <c r="X270" i="3"/>
  <c r="V288" i="3"/>
  <c r="P274" i="3"/>
  <c r="P285" i="3"/>
  <c r="K212" i="3"/>
  <c r="K221" i="3"/>
  <c r="J248" i="3"/>
  <c r="N266" i="3"/>
  <c r="D5" i="3"/>
  <c r="H9" i="3" a="1"/>
  <c r="B9" i="3"/>
  <c r="C9" i="3"/>
  <c r="X141" i="3"/>
  <c r="U254" i="3"/>
  <c r="K203" i="3"/>
  <c r="V262" i="3"/>
  <c r="P5" i="3"/>
  <c r="J281" i="3"/>
  <c r="O182" i="3"/>
  <c r="M134" i="3"/>
  <c r="S241" i="3"/>
  <c r="R236" i="3"/>
  <c r="Z280" i="3"/>
  <c r="U228" i="3"/>
  <c r="T295" i="3"/>
  <c r="V210" i="3"/>
  <c r="R209" i="3"/>
  <c r="R221" i="3"/>
  <c r="U289" i="3"/>
  <c r="N164" i="3"/>
  <c r="X293" i="3"/>
  <c r="Y274" i="3"/>
  <c r="X177" i="3"/>
  <c r="P283" i="3"/>
  <c r="W194" i="3"/>
  <c r="X295" i="3"/>
  <c r="Q294" i="3"/>
  <c r="M257" i="3"/>
  <c r="Q280" i="3"/>
  <c r="K270" i="3"/>
  <c r="R262" i="3"/>
  <c r="J206" i="3"/>
  <c r="O253" i="3"/>
  <c r="L258" i="3"/>
  <c r="Z269" i="3"/>
  <c r="L284" i="3"/>
  <c r="X273" i="3"/>
  <c r="AE9" i="3" a="1"/>
  <c r="V249" i="3"/>
  <c r="O283" i="3"/>
  <c r="J79" i="3"/>
  <c r="J148" i="3"/>
  <c r="W151" i="3"/>
  <c r="P298" i="3"/>
  <c r="T145" i="3"/>
  <c r="V260" i="3"/>
  <c r="W263" i="3"/>
  <c r="V204" i="3"/>
  <c r="V270" i="3"/>
  <c r="Z259" i="3"/>
  <c r="S298" i="3"/>
  <c r="N303" i="3"/>
  <c r="Z261" i="3"/>
  <c r="Q270" i="3"/>
  <c r="W287" i="3"/>
  <c r="R289" i="3"/>
  <c r="S274" i="3"/>
  <c r="P294" i="3"/>
  <c r="V208" i="3"/>
  <c r="V209" i="3"/>
  <c r="M218" i="3"/>
  <c r="J173" i="3"/>
  <c r="V235" i="3"/>
  <c r="L215" i="3"/>
  <c r="L247" i="3"/>
  <c r="J264" i="3"/>
  <c r="V268" i="3"/>
  <c r="K190" i="3"/>
  <c r="L281" i="3"/>
  <c r="R247" i="3"/>
  <c r="AE8" i="3" a="1"/>
  <c r="O304" i="3"/>
  <c r="N188" i="3"/>
  <c r="Z192" i="3"/>
  <c r="N174" i="3"/>
  <c r="Y240" i="3"/>
  <c r="N219" i="3"/>
  <c r="N148" i="3"/>
  <c r="X249" i="3"/>
  <c r="K215" i="3"/>
  <c r="L257" i="3"/>
  <c r="W5" i="3"/>
  <c r="O301" i="3"/>
  <c r="X239" i="3"/>
  <c r="W230" i="3"/>
  <c r="T267" i="3"/>
  <c r="M301" i="3"/>
  <c r="V144" i="3"/>
  <c r="J277" i="3"/>
  <c r="Z303" i="3"/>
  <c r="Z205" i="3"/>
  <c r="X302" i="3"/>
  <c r="Q215" i="3"/>
  <c r="T276" i="3"/>
  <c r="J187" i="3"/>
  <c r="K263" i="3"/>
  <c r="O271" i="3"/>
  <c r="W223" i="3"/>
  <c r="Y230" i="3"/>
  <c r="K194" i="3"/>
  <c r="O254" i="3"/>
  <c r="R109" i="3"/>
  <c r="V168" i="3"/>
  <c r="Q165" i="3"/>
  <c r="N300" i="3"/>
  <c r="P236" i="3"/>
  <c r="W187" i="3"/>
  <c r="K114" i="3"/>
  <c r="L237" i="3"/>
  <c r="S263" i="3"/>
  <c r="T291" i="3"/>
  <c r="O237" i="3"/>
  <c r="N196" i="3"/>
  <c r="J131" i="3"/>
  <c r="J201" i="3"/>
  <c r="J272" i="3"/>
  <c r="N191" i="3"/>
  <c r="N246" i="3"/>
  <c r="O184" i="3"/>
  <c r="Q148" i="3"/>
  <c r="Z217" i="3"/>
  <c r="R280" i="3"/>
  <c r="T204" i="3"/>
  <c r="V254" i="3"/>
  <c r="Z292" i="3"/>
  <c r="V301" i="3"/>
  <c r="Z248" i="3"/>
  <c r="M304" i="3"/>
  <c r="P284" i="3"/>
  <c r="Z201" i="3"/>
  <c r="L268" i="3"/>
  <c r="R224" i="3"/>
  <c r="R195" i="3"/>
  <c r="V303" i="3"/>
  <c r="X288" i="3"/>
  <c r="Z252" i="3"/>
  <c r="Q247" i="3"/>
  <c r="K219" i="3"/>
  <c r="P259" i="3"/>
  <c r="E6" i="3"/>
  <c r="H6" i="3" a="1"/>
  <c r="D6" i="3"/>
  <c r="G7" i="3"/>
  <c r="Z191" i="3"/>
  <c r="K235" i="3"/>
  <c r="O5" i="3"/>
  <c r="R279" i="3"/>
  <c r="V205" i="3"/>
  <c r="K269" i="3"/>
  <c r="S293" i="3"/>
  <c r="P269" i="3"/>
  <c r="Y288" i="3"/>
  <c r="Z242" i="3"/>
  <c r="U258" i="3"/>
  <c r="S260" i="3"/>
  <c r="W246" i="3"/>
  <c r="M248" i="3"/>
  <c r="Y281" i="3"/>
  <c r="AH10" i="3" a="1"/>
  <c r="D9" i="3"/>
  <c r="F10" i="3"/>
  <c r="R165" i="3"/>
  <c r="N111" i="3"/>
  <c r="Y149" i="3"/>
  <c r="Z208" i="3"/>
  <c r="W224" i="3"/>
  <c r="M149" i="3"/>
  <c r="N245" i="3"/>
  <c r="N276" i="3"/>
  <c r="Z183" i="3"/>
  <c r="S250" i="3"/>
  <c r="L296" i="3"/>
  <c r="N280" i="3"/>
  <c r="Y267" i="3"/>
  <c r="R129" i="3"/>
  <c r="Y138" i="3"/>
  <c r="R237" i="3"/>
  <c r="J293" i="3"/>
  <c r="X224" i="3"/>
  <c r="S268" i="3"/>
  <c r="R285" i="3"/>
  <c r="Y201" i="3"/>
  <c r="Y217" i="3"/>
  <c r="P225" i="3"/>
  <c r="S167" i="3"/>
  <c r="R254" i="3"/>
  <c r="Z188" i="3"/>
  <c r="V278" i="3"/>
  <c r="Q244" i="3"/>
  <c r="Q299" i="3"/>
  <c r="U186" i="3"/>
  <c r="U294" i="3"/>
  <c r="T211" i="3"/>
  <c r="O297" i="3"/>
  <c r="N288" i="3"/>
  <c r="R228" i="3"/>
  <c r="Q277" i="3"/>
  <c r="L283" i="3"/>
  <c r="B8" i="3"/>
  <c r="S178" i="3"/>
  <c r="P297" i="3"/>
  <c r="K258" i="3"/>
  <c r="T206" i="3"/>
  <c r="M278" i="3"/>
  <c r="G9" i="3"/>
  <c r="G10" i="3"/>
  <c r="F11" i="3"/>
  <c r="D10" i="3"/>
  <c r="AE10" i="3" a="1"/>
  <c r="E10" i="3"/>
  <c r="AH11" i="3" a="1"/>
  <c r="C10" i="3"/>
  <c r="B10" i="3"/>
  <c r="AA11" i="3"/>
  <c r="H10" i="3" a="1"/>
  <c r="AH10" i="3" l="1"/>
  <c r="H6" i="3"/>
  <c r="AE8" i="3"/>
  <c r="AG8" i="3" s="1"/>
  <c r="AE9" i="3"/>
  <c r="AG9" i="3" s="1"/>
  <c r="H9" i="3"/>
  <c r="AH6" i="3"/>
  <c r="H7" i="3"/>
  <c r="H5" i="3"/>
  <c r="AH5" i="3"/>
  <c r="AH9" i="3"/>
  <c r="AE7" i="3"/>
  <c r="AG7" i="3" s="1"/>
  <c r="AE6" i="3"/>
  <c r="AG6" i="3" s="1"/>
  <c r="H8" i="3"/>
  <c r="AE5" i="3"/>
  <c r="AG5" i="3" s="1"/>
  <c r="AH8" i="3"/>
  <c r="AH7" i="3"/>
  <c r="AH11" i="3"/>
  <c r="F48" i="4"/>
  <c r="E48" i="4"/>
  <c r="H10" i="3"/>
  <c r="AE10" i="3"/>
  <c r="AG10" i="3" s="1"/>
  <c r="A12" i="3"/>
  <c r="I8" i="3" a="1"/>
  <c r="F12" i="3"/>
  <c r="B11" i="3"/>
  <c r="I6" i="3" a="1"/>
  <c r="C11" i="3"/>
  <c r="AA12" i="3"/>
  <c r="AE11" i="3" a="1"/>
  <c r="D11" i="3"/>
  <c r="AH12" i="3" a="1"/>
  <c r="E11" i="3"/>
  <c r="I9" i="3" a="1"/>
  <c r="H11" i="3" a="1"/>
  <c r="I7" i="3" a="1"/>
  <c r="I5" i="3" a="1"/>
  <c r="G11" i="3"/>
  <c r="I5" i="3" l="1"/>
  <c r="AI5" i="3" s="1"/>
  <c r="I7" i="3"/>
  <c r="I6" i="3"/>
  <c r="I8" i="3"/>
  <c r="AI8" i="3" s="1"/>
  <c r="AM5" i="3"/>
  <c r="AL5" i="3"/>
  <c r="AD5" i="3" a="1"/>
  <c r="AD5" i="3" s="1"/>
  <c r="AJ5" i="3"/>
  <c r="AH12" i="3"/>
  <c r="AE11" i="3"/>
  <c r="AG11" i="3" s="1"/>
  <c r="H11" i="3"/>
  <c r="I9" i="3"/>
  <c r="A13" i="3"/>
  <c r="B12" i="3"/>
  <c r="AH13" i="3" a="1"/>
  <c r="AE12" i="3" a="1"/>
  <c r="E12" i="3"/>
  <c r="AA13" i="3"/>
  <c r="H12" i="3" a="1"/>
  <c r="F13" i="3"/>
  <c r="G12" i="3"/>
  <c r="I10" i="3" a="1"/>
  <c r="C12" i="3"/>
  <c r="D12" i="3"/>
  <c r="AL8" i="3" l="1"/>
  <c r="AC8" i="3"/>
  <c r="AM8" i="3"/>
  <c r="AD8" i="3" a="1"/>
  <c r="AD8" i="3" s="1"/>
  <c r="AF8" i="3" s="1"/>
  <c r="AK8" i="3"/>
  <c r="AJ8" i="3"/>
  <c r="AC6" i="3"/>
  <c r="AM6" i="3"/>
  <c r="AK6" i="3"/>
  <c r="AL6" i="3"/>
  <c r="AJ6" i="3"/>
  <c r="AI6" i="3"/>
  <c r="AD6" i="3" a="1"/>
  <c r="AD6" i="3" s="1"/>
  <c r="AF6" i="3" s="1"/>
  <c r="AL7" i="3"/>
  <c r="AI7" i="3"/>
  <c r="AD7" i="3" a="1"/>
  <c r="AD7" i="3" s="1"/>
  <c r="AM7" i="3"/>
  <c r="AJ7" i="3"/>
  <c r="AC7" i="3"/>
  <c r="AK7" i="3"/>
  <c r="AK5" i="3"/>
  <c r="AC5" i="3"/>
  <c r="AF5" i="3" s="1"/>
  <c r="AJ9" i="3"/>
  <c r="AL9" i="3"/>
  <c r="AK9" i="3"/>
  <c r="AM9" i="3"/>
  <c r="AI9" i="3"/>
  <c r="AH13" i="3"/>
  <c r="AD9" i="3" a="1"/>
  <c r="AD9" i="3" s="1"/>
  <c r="H12" i="3"/>
  <c r="AE12" i="3"/>
  <c r="AG12" i="3" s="1"/>
  <c r="I10" i="3"/>
  <c r="A14" i="3"/>
  <c r="AC9" i="3"/>
  <c r="AB3" i="3"/>
  <c r="C13" i="3"/>
  <c r="F14" i="3"/>
  <c r="D13" i="3"/>
  <c r="E13" i="3"/>
  <c r="AE13" i="3" a="1"/>
  <c r="I11" i="3" a="1"/>
  <c r="G13" i="3"/>
  <c r="B13" i="3"/>
  <c r="AA14" i="3"/>
  <c r="AH14" i="3" a="1"/>
  <c r="H13" i="3" a="1"/>
  <c r="AF7" i="3" l="1"/>
  <c r="AI10" i="3"/>
  <c r="AK10" i="3"/>
  <c r="AM10" i="3"/>
  <c r="AJ10" i="3"/>
  <c r="AL10" i="3"/>
  <c r="AH14" i="3"/>
  <c r="AD10" i="3" a="1"/>
  <c r="AD10" i="3" s="1"/>
  <c r="AF9" i="3"/>
  <c r="H13" i="3"/>
  <c r="I11" i="3"/>
  <c r="AE13" i="3"/>
  <c r="AG13" i="3" s="1"/>
  <c r="A15" i="3"/>
  <c r="AC10" i="3"/>
  <c r="H14" i="3" a="1"/>
  <c r="I12" i="3" a="1"/>
  <c r="AH15" i="3" a="1"/>
  <c r="C14" i="3"/>
  <c r="AE14" i="3" a="1"/>
  <c r="G14" i="3"/>
  <c r="E14" i="3"/>
  <c r="AA15" i="3"/>
  <c r="D14" i="3"/>
  <c r="B14" i="3"/>
  <c r="F15" i="3"/>
  <c r="AJ11" i="3" l="1"/>
  <c r="AL11" i="3"/>
  <c r="AI11" i="3"/>
  <c r="AM11" i="3"/>
  <c r="AK11" i="3"/>
  <c r="AH15" i="3"/>
  <c r="AD11" i="3" a="1"/>
  <c r="AD11" i="3" s="1"/>
  <c r="AF10" i="3"/>
  <c r="I12" i="3"/>
  <c r="H14" i="3"/>
  <c r="AE14" i="3"/>
  <c r="AG14" i="3" s="1"/>
  <c r="A16" i="3"/>
  <c r="AC11" i="3"/>
  <c r="H15" i="3" a="1"/>
  <c r="G15" i="3"/>
  <c r="E15" i="3"/>
  <c r="F16" i="3"/>
  <c r="C15" i="3"/>
  <c r="D15" i="3"/>
  <c r="I13" i="3" a="1"/>
  <c r="B15" i="3"/>
  <c r="AE15" i="3" a="1"/>
  <c r="AH16" i="3" a="1"/>
  <c r="AA16" i="3"/>
  <c r="AI12" i="3" l="1"/>
  <c r="AK12" i="3"/>
  <c r="AM12" i="3"/>
  <c r="AL12" i="3"/>
  <c r="AJ12" i="3"/>
  <c r="AH16" i="3"/>
  <c r="AF11" i="3"/>
  <c r="AD12" i="3" a="1"/>
  <c r="AD12" i="3" s="1"/>
  <c r="H15" i="3"/>
  <c r="I13" i="3"/>
  <c r="AE15" i="3"/>
  <c r="AG15" i="3" s="1"/>
  <c r="A17" i="3"/>
  <c r="AC12" i="3"/>
  <c r="F17" i="3"/>
  <c r="B16" i="3"/>
  <c r="AE16" i="3" a="1"/>
  <c r="E16" i="3"/>
  <c r="C16" i="3"/>
  <c r="D16" i="3"/>
  <c r="AA17" i="3"/>
  <c r="AH17" i="3" a="1"/>
  <c r="G16" i="3"/>
  <c r="I14" i="3" a="1"/>
  <c r="H16" i="3" a="1"/>
  <c r="AJ13" i="3" l="1"/>
  <c r="AL13" i="3"/>
  <c r="AK13" i="3"/>
  <c r="AI13" i="3"/>
  <c r="AM13" i="3"/>
  <c r="AH17" i="3"/>
  <c r="AF12" i="3"/>
  <c r="AD13" i="3" a="1"/>
  <c r="AD13" i="3" s="1"/>
  <c r="I14" i="3"/>
  <c r="AE16" i="3"/>
  <c r="AG16" i="3" s="1"/>
  <c r="H16" i="3"/>
  <c r="A18" i="3"/>
  <c r="AC13" i="3"/>
  <c r="AE17" i="3" a="1"/>
  <c r="G17" i="3"/>
  <c r="F18" i="3"/>
  <c r="B17" i="3"/>
  <c r="H17" i="3" a="1"/>
  <c r="AH18" i="3" a="1"/>
  <c r="D17" i="3"/>
  <c r="E17" i="3"/>
  <c r="AA18" i="3"/>
  <c r="I15" i="3" a="1"/>
  <c r="C17" i="3"/>
  <c r="AI14" i="3" l="1"/>
  <c r="AK14" i="3"/>
  <c r="AM14" i="3"/>
  <c r="AJ14" i="3"/>
  <c r="AL14" i="3"/>
  <c r="AH18" i="3"/>
  <c r="AD14" i="3" a="1"/>
  <c r="AD14" i="3" s="1"/>
  <c r="AF13" i="3"/>
  <c r="H17" i="3"/>
  <c r="I15" i="3"/>
  <c r="AE17" i="3"/>
  <c r="AG17" i="3" s="1"/>
  <c r="AC14" i="3"/>
  <c r="A19" i="3"/>
  <c r="D18" i="3"/>
  <c r="H18" i="3" a="1"/>
  <c r="E18" i="3"/>
  <c r="F19" i="3"/>
  <c r="AH19" i="3" a="1"/>
  <c r="C18" i="3"/>
  <c r="I16" i="3" a="1"/>
  <c r="AE18" i="3" a="1"/>
  <c r="AA19" i="3"/>
  <c r="B18" i="3"/>
  <c r="G18" i="3"/>
  <c r="AJ15" i="3" l="1"/>
  <c r="AL15" i="3"/>
  <c r="AI15" i="3"/>
  <c r="AM15" i="3"/>
  <c r="AK15" i="3"/>
  <c r="AH19" i="3"/>
  <c r="AD15" i="3" a="1"/>
  <c r="AD15" i="3" s="1"/>
  <c r="AF14" i="3"/>
  <c r="I16" i="3"/>
  <c r="H18" i="3"/>
  <c r="AE18" i="3"/>
  <c r="AG18" i="3" s="1"/>
  <c r="AC15" i="3"/>
  <c r="A20" i="3"/>
  <c r="F20" i="3"/>
  <c r="B19" i="3"/>
  <c r="C19" i="3"/>
  <c r="D19" i="3"/>
  <c r="H19" i="3" a="1"/>
  <c r="AA20" i="3"/>
  <c r="AH20" i="3" a="1"/>
  <c r="E19" i="3"/>
  <c r="I17" i="3" a="1"/>
  <c r="G19" i="3"/>
  <c r="AE19" i="3" a="1"/>
  <c r="AI16" i="3" l="1"/>
  <c r="AK16" i="3"/>
  <c r="AM16" i="3"/>
  <c r="AL16" i="3"/>
  <c r="AJ16" i="3"/>
  <c r="AH20" i="3"/>
  <c r="AF15" i="3"/>
  <c r="AD16" i="3" a="1"/>
  <c r="AD16" i="3" s="1"/>
  <c r="AE19" i="3"/>
  <c r="AG19" i="3" s="1"/>
  <c r="H19" i="3"/>
  <c r="I17" i="3"/>
  <c r="AC16" i="3"/>
  <c r="A21" i="3"/>
  <c r="D20" i="3"/>
  <c r="F21" i="3"/>
  <c r="E20" i="3"/>
  <c r="AH21" i="3" a="1"/>
  <c r="C20" i="3"/>
  <c r="AA21" i="3"/>
  <c r="AE20" i="3" a="1"/>
  <c r="I18" i="3" a="1"/>
  <c r="B20" i="3"/>
  <c r="H20" i="3" a="1"/>
  <c r="G20" i="3"/>
  <c r="AJ17" i="3" l="1"/>
  <c r="AL17" i="3"/>
  <c r="AK17" i="3"/>
  <c r="AM17" i="3"/>
  <c r="AI17" i="3"/>
  <c r="AH21" i="3"/>
  <c r="AD17" i="3" a="1"/>
  <c r="AD17" i="3" s="1"/>
  <c r="AF16" i="3"/>
  <c r="H20" i="3"/>
  <c r="AE20" i="3"/>
  <c r="AG20" i="3" s="1"/>
  <c r="I18" i="3"/>
  <c r="A22" i="3"/>
  <c r="AC17" i="3"/>
  <c r="AH22" i="3" a="1"/>
  <c r="D21" i="3"/>
  <c r="I19" i="3" a="1"/>
  <c r="E21" i="3"/>
  <c r="G21" i="3"/>
  <c r="AA22" i="3"/>
  <c r="C21" i="3"/>
  <c r="H21" i="3" a="1"/>
  <c r="B21" i="3"/>
  <c r="F22" i="3"/>
  <c r="AE21" i="3" a="1"/>
  <c r="AI18" i="3" l="1"/>
  <c r="AK18" i="3"/>
  <c r="AM18" i="3"/>
  <c r="AJ18" i="3"/>
  <c r="AL18" i="3"/>
  <c r="AH22" i="3"/>
  <c r="AF17" i="3"/>
  <c r="AD18" i="3" a="1"/>
  <c r="AD18" i="3" s="1"/>
  <c r="H21" i="3"/>
  <c r="I19" i="3"/>
  <c r="AE21" i="3"/>
  <c r="AG21" i="3" s="1"/>
  <c r="A23" i="3"/>
  <c r="AC18" i="3"/>
  <c r="AH23" i="3" a="1"/>
  <c r="G22" i="3"/>
  <c r="AE22" i="3" a="1"/>
  <c r="I20" i="3" a="1"/>
  <c r="D22" i="3"/>
  <c r="H22" i="3" a="1"/>
  <c r="F23" i="3"/>
  <c r="E22" i="3"/>
  <c r="C22" i="3"/>
  <c r="AA23" i="3"/>
  <c r="B22" i="3"/>
  <c r="AJ19" i="3" l="1"/>
  <c r="AL19" i="3"/>
  <c r="AI19" i="3"/>
  <c r="AM19" i="3"/>
  <c r="AK19" i="3"/>
  <c r="AH23" i="3"/>
  <c r="AD19" i="3" a="1"/>
  <c r="AD19" i="3" s="1"/>
  <c r="AF18" i="3"/>
  <c r="I20" i="3"/>
  <c r="H22" i="3"/>
  <c r="AE22" i="3"/>
  <c r="AG22" i="3" s="1"/>
  <c r="A24" i="3"/>
  <c r="AC19" i="3"/>
  <c r="AE23" i="3" a="1"/>
  <c r="E23" i="3"/>
  <c r="I21" i="3" a="1"/>
  <c r="H23" i="3" a="1"/>
  <c r="G23" i="3"/>
  <c r="C23" i="3"/>
  <c r="B23" i="3"/>
  <c r="AH24" i="3" a="1"/>
  <c r="F24" i="3"/>
  <c r="D23" i="3"/>
  <c r="AA24" i="3"/>
  <c r="AI20" i="3" l="1"/>
  <c r="AK20" i="3"/>
  <c r="AM20" i="3"/>
  <c r="AL20" i="3"/>
  <c r="AJ20" i="3"/>
  <c r="AH24" i="3"/>
  <c r="AD20" i="3" a="1"/>
  <c r="AD20" i="3" s="1"/>
  <c r="AF19" i="3"/>
  <c r="H23" i="3"/>
  <c r="I21" i="3"/>
  <c r="AE23" i="3"/>
  <c r="AG23" i="3" s="1"/>
  <c r="A25" i="3"/>
  <c r="AC20" i="3"/>
  <c r="AH25" i="3" a="1"/>
  <c r="E24" i="3"/>
  <c r="AA25" i="3"/>
  <c r="D24" i="3"/>
  <c r="F25" i="3"/>
  <c r="I22" i="3" a="1"/>
  <c r="AE24" i="3" a="1"/>
  <c r="H24" i="3" a="1"/>
  <c r="G24" i="3"/>
  <c r="C24" i="3"/>
  <c r="B24" i="3"/>
  <c r="AJ21" i="3" l="1"/>
  <c r="AL21" i="3"/>
  <c r="AK21" i="3"/>
  <c r="AI21" i="3"/>
  <c r="AM21" i="3"/>
  <c r="AH25" i="3"/>
  <c r="AF20" i="3"/>
  <c r="AD21" i="3" a="1"/>
  <c r="AD21" i="3" s="1"/>
  <c r="I22" i="3"/>
  <c r="AE24" i="3"/>
  <c r="AG24" i="3" s="1"/>
  <c r="H24" i="3"/>
  <c r="A26" i="3"/>
  <c r="AC21" i="3"/>
  <c r="B25" i="3"/>
  <c r="I23" i="3" a="1"/>
  <c r="C25" i="3"/>
  <c r="F26" i="3"/>
  <c r="E25" i="3"/>
  <c r="H25" i="3" a="1"/>
  <c r="AE25" i="3" a="1"/>
  <c r="G25" i="3"/>
  <c r="AA26" i="3"/>
  <c r="D25" i="3"/>
  <c r="AH26" i="3" a="1"/>
  <c r="AI22" i="3" l="1"/>
  <c r="AK22" i="3"/>
  <c r="AM22" i="3"/>
  <c r="AJ22" i="3"/>
  <c r="AL22" i="3"/>
  <c r="AH26" i="3"/>
  <c r="AD22" i="3" a="1"/>
  <c r="AD22" i="3" s="1"/>
  <c r="AF21" i="3"/>
  <c r="H25" i="3"/>
  <c r="I23" i="3"/>
  <c r="AE25" i="3"/>
  <c r="AG25" i="3" s="1"/>
  <c r="AC22" i="3"/>
  <c r="A27" i="3"/>
  <c r="C26" i="3"/>
  <c r="H26" i="3" a="1"/>
  <c r="E26" i="3"/>
  <c r="AE26" i="3" a="1"/>
  <c r="AA27" i="3"/>
  <c r="G26" i="3"/>
  <c r="AH27" i="3" a="1"/>
  <c r="I24" i="3" a="1"/>
  <c r="B26" i="3"/>
  <c r="D26" i="3"/>
  <c r="F27" i="3"/>
  <c r="AJ23" i="3" l="1"/>
  <c r="AL23" i="3"/>
  <c r="AI23" i="3"/>
  <c r="AM23" i="3"/>
  <c r="AK23" i="3"/>
  <c r="AH27" i="3"/>
  <c r="AD23" i="3" a="1"/>
  <c r="AD23" i="3" s="1"/>
  <c r="AF22" i="3"/>
  <c r="I24" i="3"/>
  <c r="H26" i="3"/>
  <c r="AE26" i="3"/>
  <c r="AG26" i="3" s="1"/>
  <c r="AC23" i="3"/>
  <c r="A28" i="3"/>
  <c r="B27" i="3"/>
  <c r="E27" i="3"/>
  <c r="AH28" i="3" a="1"/>
  <c r="AE27" i="3" a="1"/>
  <c r="F28" i="3"/>
  <c r="I25" i="3" a="1"/>
  <c r="G27" i="3"/>
  <c r="D27" i="3"/>
  <c r="H27" i="3" a="1"/>
  <c r="AA28" i="3"/>
  <c r="C27" i="3"/>
  <c r="AI24" i="3" l="1"/>
  <c r="AK24" i="3"/>
  <c r="AM24" i="3"/>
  <c r="AL24" i="3"/>
  <c r="AJ24" i="3"/>
  <c r="AH28" i="3"/>
  <c r="AD24" i="3" a="1"/>
  <c r="AD24" i="3" s="1"/>
  <c r="AF23" i="3"/>
  <c r="AE27" i="3"/>
  <c r="AG27" i="3" s="1"/>
  <c r="H27" i="3"/>
  <c r="I25" i="3"/>
  <c r="AC24" i="3"/>
  <c r="A29" i="3"/>
  <c r="E28" i="3"/>
  <c r="F29" i="3"/>
  <c r="AE28" i="3" a="1"/>
  <c r="AH29" i="3" a="1"/>
  <c r="I26" i="3" a="1"/>
  <c r="B28" i="3"/>
  <c r="H28" i="3" a="1"/>
  <c r="D28" i="3"/>
  <c r="C28" i="3"/>
  <c r="G28" i="3"/>
  <c r="AA29" i="3"/>
  <c r="AJ25" i="3" l="1"/>
  <c r="AL25" i="3"/>
  <c r="AK25" i="3"/>
  <c r="AM25" i="3"/>
  <c r="AI25" i="3"/>
  <c r="AH29" i="3"/>
  <c r="AD25" i="3" a="1"/>
  <c r="AD25" i="3" s="1"/>
  <c r="AF24" i="3"/>
  <c r="H28" i="3"/>
  <c r="AE28" i="3"/>
  <c r="AG28" i="3" s="1"/>
  <c r="I26" i="3"/>
  <c r="A30" i="3"/>
  <c r="AC25" i="3"/>
  <c r="D29" i="3"/>
  <c r="AA30" i="3"/>
  <c r="H29" i="3" a="1"/>
  <c r="AH30" i="3" a="1"/>
  <c r="G29" i="3"/>
  <c r="AE29" i="3" a="1"/>
  <c r="B29" i="3"/>
  <c r="C29" i="3"/>
  <c r="I27" i="3" a="1"/>
  <c r="E29" i="3"/>
  <c r="F30" i="3"/>
  <c r="AI26" i="3" l="1"/>
  <c r="AK26" i="3"/>
  <c r="AM26" i="3"/>
  <c r="AJ26" i="3"/>
  <c r="AL26" i="3"/>
  <c r="AH30" i="3"/>
  <c r="AD26" i="3" a="1"/>
  <c r="AD26" i="3" s="1"/>
  <c r="AF25" i="3"/>
  <c r="H29" i="3"/>
  <c r="I27" i="3"/>
  <c r="AE29" i="3"/>
  <c r="AG29" i="3" s="1"/>
  <c r="A31" i="3"/>
  <c r="AC26" i="3"/>
  <c r="AH31" i="3" a="1"/>
  <c r="C30" i="3"/>
  <c r="E30" i="3"/>
  <c r="I28" i="3" a="1"/>
  <c r="B30" i="3"/>
  <c r="D30" i="3"/>
  <c r="G30" i="3"/>
  <c r="AE30" i="3" a="1"/>
  <c r="F31" i="3"/>
  <c r="H30" i="3" a="1"/>
  <c r="AA31" i="3"/>
  <c r="AJ27" i="3" l="1"/>
  <c r="AL27" i="3"/>
  <c r="AI27" i="3"/>
  <c r="AM27" i="3"/>
  <c r="AK27" i="3"/>
  <c r="AH31" i="3"/>
  <c r="AD27" i="3" a="1"/>
  <c r="AD27" i="3" s="1"/>
  <c r="AF26" i="3"/>
  <c r="I28" i="3"/>
  <c r="H30" i="3"/>
  <c r="AE30" i="3"/>
  <c r="AG30" i="3" s="1"/>
  <c r="A32" i="3"/>
  <c r="AC27" i="3"/>
  <c r="H31" i="3" a="1"/>
  <c r="G31" i="3"/>
  <c r="D31" i="3"/>
  <c r="AH32" i="3" a="1"/>
  <c r="F32" i="3"/>
  <c r="B31" i="3"/>
  <c r="I29" i="3" a="1"/>
  <c r="AA32" i="3"/>
  <c r="AE31" i="3" a="1"/>
  <c r="E31" i="3"/>
  <c r="C31" i="3"/>
  <c r="AI28" i="3" l="1"/>
  <c r="AK28" i="3"/>
  <c r="AM28" i="3"/>
  <c r="AL28" i="3"/>
  <c r="AJ28" i="3"/>
  <c r="AH32" i="3"/>
  <c r="AD28" i="3" a="1"/>
  <c r="AD28" i="3" s="1"/>
  <c r="AF27" i="3"/>
  <c r="H31" i="3"/>
  <c r="I29" i="3"/>
  <c r="AE31" i="3"/>
  <c r="AG31" i="3" s="1"/>
  <c r="A33" i="3"/>
  <c r="AC28" i="3"/>
  <c r="I30" i="3" a="1"/>
  <c r="F33" i="3"/>
  <c r="AE32" i="3" a="1"/>
  <c r="H32" i="3" a="1"/>
  <c r="C32" i="3"/>
  <c r="AH33" i="3" a="1"/>
  <c r="AA33" i="3"/>
  <c r="E32" i="3"/>
  <c r="D32" i="3"/>
  <c r="B32" i="3"/>
  <c r="G32" i="3"/>
  <c r="AJ29" i="3" l="1"/>
  <c r="AL29" i="3"/>
  <c r="AK29" i="3"/>
  <c r="AI29" i="3"/>
  <c r="AM29" i="3"/>
  <c r="AH33" i="3"/>
  <c r="AD29" i="3" a="1"/>
  <c r="AD29" i="3" s="1"/>
  <c r="AF28" i="3"/>
  <c r="I30" i="3"/>
  <c r="AE32" i="3"/>
  <c r="AG32" i="3" s="1"/>
  <c r="H32" i="3"/>
  <c r="A34" i="3"/>
  <c r="AC29" i="3"/>
  <c r="G33" i="3"/>
  <c r="C33" i="3"/>
  <c r="H33" i="3" a="1"/>
  <c r="B33" i="3"/>
  <c r="AH34" i="3" a="1"/>
  <c r="F34" i="3"/>
  <c r="D33" i="3"/>
  <c r="AA34" i="3"/>
  <c r="I31" i="3" a="1"/>
  <c r="E33" i="3"/>
  <c r="AE33" i="3" a="1"/>
  <c r="AI30" i="3" l="1"/>
  <c r="AK30" i="3"/>
  <c r="AM30" i="3"/>
  <c r="AJ30" i="3"/>
  <c r="AL30" i="3"/>
  <c r="AH34" i="3"/>
  <c r="AD30" i="3" a="1"/>
  <c r="AD30" i="3" s="1"/>
  <c r="AF29" i="3"/>
  <c r="H33" i="3"/>
  <c r="I31" i="3"/>
  <c r="AE33" i="3"/>
  <c r="AG33" i="3" s="1"/>
  <c r="AC30" i="3"/>
  <c r="A35" i="3"/>
  <c r="AH35" i="3" a="1"/>
  <c r="G34" i="3"/>
  <c r="AE34" i="3" a="1"/>
  <c r="AA35" i="3"/>
  <c r="F35" i="3"/>
  <c r="C34" i="3"/>
  <c r="I32" i="3" a="1"/>
  <c r="B34" i="3"/>
  <c r="H34" i="3" a="1"/>
  <c r="E34" i="3"/>
  <c r="D34" i="3"/>
  <c r="AJ31" i="3" l="1"/>
  <c r="AL31" i="3"/>
  <c r="AI31" i="3"/>
  <c r="AM31" i="3"/>
  <c r="AK31" i="3"/>
  <c r="AH35" i="3"/>
  <c r="AF30" i="3"/>
  <c r="AD31" i="3" a="1"/>
  <c r="AD31" i="3" s="1"/>
  <c r="I32" i="3"/>
  <c r="H34" i="3"/>
  <c r="AE34" i="3"/>
  <c r="AG34" i="3" s="1"/>
  <c r="AC31" i="3"/>
  <c r="A36" i="3"/>
  <c r="D35" i="3"/>
  <c r="B35" i="3"/>
  <c r="I33" i="3" a="1"/>
  <c r="H35" i="3" a="1"/>
  <c r="AA36" i="3"/>
  <c r="E35" i="3"/>
  <c r="F36" i="3"/>
  <c r="G35" i="3"/>
  <c r="C35" i="3"/>
  <c r="AE35" i="3" a="1"/>
  <c r="AH36" i="3" a="1"/>
  <c r="AI32" i="3" l="1"/>
  <c r="AK32" i="3"/>
  <c r="AM32" i="3"/>
  <c r="AL32" i="3"/>
  <c r="AJ32" i="3"/>
  <c r="AH36" i="3"/>
  <c r="AD32" i="3" a="1"/>
  <c r="AD32" i="3" s="1"/>
  <c r="AF31" i="3"/>
  <c r="AE35" i="3"/>
  <c r="AG35" i="3" s="1"/>
  <c r="H35" i="3"/>
  <c r="I33" i="3"/>
  <c r="AC32" i="3"/>
  <c r="A37" i="3"/>
  <c r="E36" i="3"/>
  <c r="AA37" i="3"/>
  <c r="I34" i="3" a="1"/>
  <c r="H36" i="3" a="1"/>
  <c r="D36" i="3"/>
  <c r="F37" i="3"/>
  <c r="B36" i="3"/>
  <c r="AH37" i="3" a="1"/>
  <c r="C36" i="3"/>
  <c r="AE36" i="3" a="1"/>
  <c r="G36" i="3"/>
  <c r="AJ33" i="3" l="1"/>
  <c r="AL33" i="3"/>
  <c r="AK33" i="3"/>
  <c r="AM33" i="3"/>
  <c r="AI33" i="3"/>
  <c r="AH37" i="3"/>
  <c r="AF32" i="3"/>
  <c r="AD33" i="3" a="1"/>
  <c r="AD33" i="3" s="1"/>
  <c r="H36" i="3"/>
  <c r="AE36" i="3"/>
  <c r="AG36" i="3" s="1"/>
  <c r="I34" i="3"/>
  <c r="A38" i="3"/>
  <c r="AC33" i="3"/>
  <c r="C37" i="3"/>
  <c r="B37" i="3"/>
  <c r="AH38" i="3" a="1"/>
  <c r="F38" i="3"/>
  <c r="I35" i="3" a="1"/>
  <c r="H37" i="3" a="1"/>
  <c r="D37" i="3"/>
  <c r="E37" i="3"/>
  <c r="AE37" i="3" a="1"/>
  <c r="G37" i="3"/>
  <c r="AA38" i="3"/>
  <c r="AI34" i="3" l="1"/>
  <c r="AK34" i="3"/>
  <c r="AM34" i="3"/>
  <c r="AJ34" i="3"/>
  <c r="AL34" i="3"/>
  <c r="AH38" i="3"/>
  <c r="AD34" i="3" a="1"/>
  <c r="AD34" i="3" s="1"/>
  <c r="AF33" i="3"/>
  <c r="H37" i="3"/>
  <c r="I35" i="3"/>
  <c r="AE37" i="3"/>
  <c r="AG37" i="3" s="1"/>
  <c r="A39" i="3"/>
  <c r="AC34" i="3"/>
  <c r="G38" i="3"/>
  <c r="F39" i="3"/>
  <c r="AE38" i="3" a="1"/>
  <c r="AA39" i="3"/>
  <c r="E38" i="3"/>
  <c r="C38" i="3"/>
  <c r="D38" i="3"/>
  <c r="B38" i="3"/>
  <c r="H38" i="3" a="1"/>
  <c r="I36" i="3" a="1"/>
  <c r="AH39" i="3" a="1"/>
  <c r="AJ35" i="3" l="1"/>
  <c r="AL35" i="3"/>
  <c r="AI35" i="3"/>
  <c r="AM35" i="3"/>
  <c r="AK35" i="3"/>
  <c r="AH39" i="3"/>
  <c r="AD35" i="3" a="1"/>
  <c r="AD35" i="3" s="1"/>
  <c r="AF34" i="3"/>
  <c r="I36" i="3"/>
  <c r="H38" i="3"/>
  <c r="AE38" i="3"/>
  <c r="AG38" i="3" s="1"/>
  <c r="A40" i="3"/>
  <c r="AC35" i="3"/>
  <c r="H39" i="3" a="1"/>
  <c r="G39" i="3"/>
  <c r="AE39" i="3" a="1"/>
  <c r="E39" i="3"/>
  <c r="I37" i="3" a="1"/>
  <c r="F40" i="3"/>
  <c r="C39" i="3"/>
  <c r="D39" i="3"/>
  <c r="B39" i="3"/>
  <c r="AH40" i="3" a="1"/>
  <c r="AA40" i="3"/>
  <c r="AI36" i="3" l="1"/>
  <c r="AK36" i="3"/>
  <c r="AM36" i="3"/>
  <c r="AL36" i="3"/>
  <c r="AJ36" i="3"/>
  <c r="AH40" i="3"/>
  <c r="AF35" i="3"/>
  <c r="AD36" i="3" a="1"/>
  <c r="AD36" i="3" s="1"/>
  <c r="H39" i="3"/>
  <c r="I37" i="3"/>
  <c r="AE39" i="3"/>
  <c r="AG39" i="3" s="1"/>
  <c r="A41" i="3"/>
  <c r="AC36" i="3"/>
  <c r="D40" i="3"/>
  <c r="F41" i="3"/>
  <c r="B40" i="3"/>
  <c r="AA41" i="3"/>
  <c r="E40" i="3"/>
  <c r="C40" i="3"/>
  <c r="I38" i="3" a="1"/>
  <c r="AE40" i="3" a="1"/>
  <c r="AH41" i="3" a="1"/>
  <c r="H40" i="3" a="1"/>
  <c r="G40" i="3"/>
  <c r="AJ37" i="3" l="1"/>
  <c r="AL37" i="3"/>
  <c r="AK37" i="3"/>
  <c r="AI37" i="3"/>
  <c r="AM37" i="3"/>
  <c r="AH41" i="3"/>
  <c r="AF36" i="3"/>
  <c r="AD37" i="3" a="1"/>
  <c r="AD37" i="3" s="1"/>
  <c r="I38" i="3"/>
  <c r="AE40" i="3"/>
  <c r="AG40" i="3" s="1"/>
  <c r="H40" i="3"/>
  <c r="A42" i="3"/>
  <c r="AC37" i="3"/>
  <c r="F42" i="3"/>
  <c r="AH42" i="3" a="1"/>
  <c r="C41" i="3"/>
  <c r="D41" i="3"/>
  <c r="AA42" i="3"/>
  <c r="AE41" i="3" a="1"/>
  <c r="E41" i="3"/>
  <c r="G41" i="3"/>
  <c r="B41" i="3"/>
  <c r="H41" i="3" a="1"/>
  <c r="I39" i="3" a="1"/>
  <c r="AI38" i="3" l="1"/>
  <c r="AK38" i="3"/>
  <c r="AM38" i="3"/>
  <c r="AJ38" i="3"/>
  <c r="AL38" i="3"/>
  <c r="AH42" i="3"/>
  <c r="AD38" i="3" a="1"/>
  <c r="AD38" i="3" s="1"/>
  <c r="AF37" i="3"/>
  <c r="H41" i="3"/>
  <c r="I39" i="3"/>
  <c r="AE41" i="3"/>
  <c r="AG41" i="3" s="1"/>
  <c r="AC38" i="3"/>
  <c r="A43" i="3"/>
  <c r="D42" i="3"/>
  <c r="B42" i="3"/>
  <c r="C42" i="3"/>
  <c r="H42" i="3" a="1"/>
  <c r="E42" i="3"/>
  <c r="G42" i="3"/>
  <c r="F43" i="3"/>
  <c r="I40" i="3" a="1"/>
  <c r="AH43" i="3" a="1"/>
  <c r="AE42" i="3" a="1"/>
  <c r="AA43" i="3"/>
  <c r="AJ39" i="3" l="1"/>
  <c r="AL39" i="3"/>
  <c r="AI39" i="3"/>
  <c r="AM39" i="3"/>
  <c r="AK39" i="3"/>
  <c r="AH43" i="3"/>
  <c r="AF38" i="3"/>
  <c r="AD39" i="3" a="1"/>
  <c r="AD39" i="3" s="1"/>
  <c r="I40" i="3"/>
  <c r="H42" i="3"/>
  <c r="AE42" i="3"/>
  <c r="AG42" i="3" s="1"/>
  <c r="AC39" i="3"/>
  <c r="A44" i="3"/>
  <c r="AE43" i="3" a="1"/>
  <c r="AA44" i="3"/>
  <c r="B43" i="3"/>
  <c r="H43" i="3" a="1"/>
  <c r="E43" i="3"/>
  <c r="C43" i="3"/>
  <c r="F44" i="3"/>
  <c r="G43" i="3"/>
  <c r="AH44" i="3" a="1"/>
  <c r="D43" i="3"/>
  <c r="I41" i="3" a="1"/>
  <c r="AJ40" i="3" l="1"/>
  <c r="AL40" i="3"/>
  <c r="AI40" i="3"/>
  <c r="AM40" i="3"/>
  <c r="AK40" i="3"/>
  <c r="AH44" i="3"/>
  <c r="AD40" i="3" a="1"/>
  <c r="AD40" i="3" s="1"/>
  <c r="AF39" i="3"/>
  <c r="AE43" i="3"/>
  <c r="AG43" i="3" s="1"/>
  <c r="H43" i="3"/>
  <c r="I41" i="3"/>
  <c r="AC40" i="3"/>
  <c r="A45" i="3"/>
  <c r="I42" i="3" a="1"/>
  <c r="H44" i="3" a="1"/>
  <c r="AH45" i="3" a="1"/>
  <c r="AA45" i="3"/>
  <c r="D44" i="3"/>
  <c r="F45" i="3"/>
  <c r="C44" i="3"/>
  <c r="B44" i="3"/>
  <c r="E44" i="3"/>
  <c r="G44" i="3"/>
  <c r="AE44" i="3" a="1"/>
  <c r="AI41" i="3" l="1"/>
  <c r="AK41" i="3"/>
  <c r="AM41" i="3"/>
  <c r="AL41" i="3"/>
  <c r="AJ41" i="3"/>
  <c r="AH45" i="3"/>
  <c r="AD41" i="3" a="1"/>
  <c r="AD41" i="3" s="1"/>
  <c r="AF40" i="3"/>
  <c r="H44" i="3"/>
  <c r="AE44" i="3"/>
  <c r="AG44" i="3" s="1"/>
  <c r="I42" i="3"/>
  <c r="A46" i="3"/>
  <c r="AC41" i="3"/>
  <c r="AH46" i="3" a="1"/>
  <c r="AE45" i="3" a="1"/>
  <c r="B45" i="3"/>
  <c r="C45" i="3"/>
  <c r="AA46" i="3"/>
  <c r="I43" i="3" a="1"/>
  <c r="G45" i="3"/>
  <c r="E45" i="3"/>
  <c r="F46" i="3"/>
  <c r="H45" i="3" a="1"/>
  <c r="D45" i="3"/>
  <c r="AJ42" i="3" l="1"/>
  <c r="AL42" i="3"/>
  <c r="AK42" i="3"/>
  <c r="AM42" i="3"/>
  <c r="AI42" i="3"/>
  <c r="AH46" i="3"/>
  <c r="AD42" i="3" a="1"/>
  <c r="AD42" i="3" s="1"/>
  <c r="AF41" i="3"/>
  <c r="H45" i="3"/>
  <c r="I43" i="3"/>
  <c r="AE45" i="3"/>
  <c r="AG45" i="3" s="1"/>
  <c r="A47" i="3"/>
  <c r="AC42" i="3"/>
  <c r="E46" i="3"/>
  <c r="C46" i="3"/>
  <c r="B46" i="3"/>
  <c r="G46" i="3"/>
  <c r="F47" i="3"/>
  <c r="AH47" i="3" a="1"/>
  <c r="D46" i="3"/>
  <c r="H46" i="3" a="1"/>
  <c r="AA47" i="3"/>
  <c r="AE46" i="3" a="1"/>
  <c r="I44" i="3" a="1"/>
  <c r="AI43" i="3" l="1"/>
  <c r="AK43" i="3"/>
  <c r="AM43" i="3"/>
  <c r="AJ43" i="3"/>
  <c r="AL43" i="3"/>
  <c r="AH47" i="3"/>
  <c r="AD43" i="3" a="1"/>
  <c r="AD43" i="3" s="1"/>
  <c r="AF42" i="3"/>
  <c r="I44" i="3"/>
  <c r="H46" i="3"/>
  <c r="AE46" i="3"/>
  <c r="AG46" i="3" s="1"/>
  <c r="A48" i="3"/>
  <c r="AC43" i="3"/>
  <c r="G47" i="3"/>
  <c r="AH48" i="3" a="1"/>
  <c r="H47" i="3" a="1"/>
  <c r="AA48" i="3"/>
  <c r="B47" i="3"/>
  <c r="E47" i="3"/>
  <c r="I45" i="3" a="1"/>
  <c r="F48" i="3"/>
  <c r="C47" i="3"/>
  <c r="D47" i="3"/>
  <c r="AE47" i="3" a="1"/>
  <c r="AJ44" i="3" l="1"/>
  <c r="AL44" i="3"/>
  <c r="AI44" i="3"/>
  <c r="AM44" i="3"/>
  <c r="AK44" i="3"/>
  <c r="AH48" i="3"/>
  <c r="AF43" i="3"/>
  <c r="AD44" i="3" a="1"/>
  <c r="AD44" i="3" s="1"/>
  <c r="H47" i="3"/>
  <c r="I45" i="3"/>
  <c r="AE47" i="3"/>
  <c r="AG47" i="3" s="1"/>
  <c r="A49" i="3"/>
  <c r="AC44" i="3"/>
  <c r="F49" i="3"/>
  <c r="AH49" i="3" a="1"/>
  <c r="AE48" i="3" a="1"/>
  <c r="H48" i="3" a="1"/>
  <c r="C48" i="3"/>
  <c r="B48" i="3"/>
  <c r="AA49" i="3"/>
  <c r="I46" i="3" a="1"/>
  <c r="D48" i="3"/>
  <c r="E48" i="3"/>
  <c r="G48" i="3"/>
  <c r="AI45" i="3" l="1"/>
  <c r="AK45" i="3"/>
  <c r="AM45" i="3"/>
  <c r="AL45" i="3"/>
  <c r="AJ45" i="3"/>
  <c r="AH49" i="3"/>
  <c r="AF44" i="3"/>
  <c r="AD45" i="3" a="1"/>
  <c r="AD45" i="3" s="1"/>
  <c r="I46" i="3"/>
  <c r="AE48" i="3"/>
  <c r="AG48" i="3" s="1"/>
  <c r="H48" i="3"/>
  <c r="A50" i="3"/>
  <c r="AC45" i="3"/>
  <c r="AE49" i="3" a="1"/>
  <c r="AA50" i="3"/>
  <c r="D49" i="3"/>
  <c r="G49" i="3"/>
  <c r="I47" i="3" a="1"/>
  <c r="C49" i="3"/>
  <c r="AH50" i="3" a="1"/>
  <c r="F50" i="3"/>
  <c r="E49" i="3"/>
  <c r="B49" i="3"/>
  <c r="H49" i="3" a="1"/>
  <c r="AJ46" i="3" l="1"/>
  <c r="AL46" i="3"/>
  <c r="AK46" i="3"/>
  <c r="AI46" i="3"/>
  <c r="AM46" i="3"/>
  <c r="AH50" i="3"/>
  <c r="AD46" i="3" a="1"/>
  <c r="AD46" i="3" s="1"/>
  <c r="AF45" i="3"/>
  <c r="H49" i="3"/>
  <c r="I47" i="3"/>
  <c r="AE49" i="3"/>
  <c r="AG49" i="3" s="1"/>
  <c r="AC46" i="3"/>
  <c r="A51" i="3"/>
  <c r="I48" i="3" a="1"/>
  <c r="AE50" i="3" a="1"/>
  <c r="AH51" i="3" a="1"/>
  <c r="B50" i="3"/>
  <c r="D50" i="3"/>
  <c r="E50" i="3"/>
  <c r="AA51" i="3"/>
  <c r="G50" i="3"/>
  <c r="F51" i="3"/>
  <c r="C50" i="3"/>
  <c r="H50" i="3" a="1"/>
  <c r="AI47" i="3" l="1"/>
  <c r="AK47" i="3"/>
  <c r="AM47" i="3"/>
  <c r="AJ47" i="3"/>
  <c r="AL47" i="3"/>
  <c r="AH51" i="3"/>
  <c r="AF46" i="3"/>
  <c r="AD47" i="3" a="1"/>
  <c r="AD47" i="3" s="1"/>
  <c r="I48" i="3"/>
  <c r="H50" i="3"/>
  <c r="AE50" i="3"/>
  <c r="AG50" i="3" s="1"/>
  <c r="AC47" i="3"/>
  <c r="A52" i="3"/>
  <c r="AA52" i="3"/>
  <c r="B51" i="3"/>
  <c r="F52" i="3"/>
  <c r="H51" i="3" a="1"/>
  <c r="G51" i="3"/>
  <c r="AH52" i="3" a="1"/>
  <c r="I49" i="3" a="1"/>
  <c r="AE51" i="3" a="1"/>
  <c r="D51" i="3"/>
  <c r="C51" i="3"/>
  <c r="E51" i="3"/>
  <c r="AJ48" i="3" l="1"/>
  <c r="AL48" i="3"/>
  <c r="AI48" i="3"/>
  <c r="AM48" i="3"/>
  <c r="AK48" i="3"/>
  <c r="AH52" i="3"/>
  <c r="AD48" i="3" a="1"/>
  <c r="AD48" i="3" s="1"/>
  <c r="AF47" i="3"/>
  <c r="AE51" i="3"/>
  <c r="AG51" i="3" s="1"/>
  <c r="H51" i="3"/>
  <c r="I49" i="3"/>
  <c r="AC48" i="3"/>
  <c r="A53" i="3"/>
  <c r="AE52" i="3" a="1"/>
  <c r="AA53" i="3"/>
  <c r="AH53" i="3" a="1"/>
  <c r="F53" i="3"/>
  <c r="D52" i="3"/>
  <c r="H52" i="3" a="1"/>
  <c r="B52" i="3"/>
  <c r="C52" i="3"/>
  <c r="E52" i="3"/>
  <c r="G52" i="3"/>
  <c r="I50" i="3" a="1"/>
  <c r="AI49" i="3" l="1"/>
  <c r="AK49" i="3"/>
  <c r="AM49" i="3"/>
  <c r="AL49" i="3"/>
  <c r="AJ49" i="3"/>
  <c r="AH53" i="3"/>
  <c r="AD49" i="3" a="1"/>
  <c r="AD49" i="3" s="1"/>
  <c r="AF48" i="3"/>
  <c r="AE52" i="3"/>
  <c r="AG52" i="3" s="1"/>
  <c r="I50" i="3"/>
  <c r="H52" i="3"/>
  <c r="A54" i="3"/>
  <c r="AC49" i="3"/>
  <c r="H53" i="3" a="1"/>
  <c r="G53" i="3"/>
  <c r="D53" i="3"/>
  <c r="I51" i="3" a="1"/>
  <c r="AE53" i="3" a="1"/>
  <c r="AH54" i="3" a="1"/>
  <c r="AA54" i="3"/>
  <c r="E53" i="3"/>
  <c r="C53" i="3"/>
  <c r="B53" i="3"/>
  <c r="F54" i="3"/>
  <c r="AJ50" i="3" l="1"/>
  <c r="AL50" i="3"/>
  <c r="AK50" i="3"/>
  <c r="AM50" i="3"/>
  <c r="AI50" i="3"/>
  <c r="AH54" i="3"/>
  <c r="AD50" i="3" a="1"/>
  <c r="AD50" i="3" s="1"/>
  <c r="I51" i="3"/>
  <c r="AE53" i="3"/>
  <c r="AG53" i="3" s="1"/>
  <c r="H53" i="3"/>
  <c r="A55" i="3"/>
  <c r="AC50" i="3"/>
  <c r="AF49" i="3"/>
  <c r="D54" i="3"/>
  <c r="AA55" i="3"/>
  <c r="B54" i="3"/>
  <c r="F55" i="3"/>
  <c r="C54" i="3"/>
  <c r="I52" i="3" a="1"/>
  <c r="E54" i="3"/>
  <c r="H54" i="3" a="1"/>
  <c r="G54" i="3"/>
  <c r="AE54" i="3" a="1"/>
  <c r="AH55" i="3" a="1"/>
  <c r="AI51" i="3" l="1"/>
  <c r="AK51" i="3"/>
  <c r="AM51" i="3"/>
  <c r="AJ51" i="3"/>
  <c r="AL51" i="3"/>
  <c r="AH55" i="3"/>
  <c r="AD51" i="3" a="1"/>
  <c r="AD51" i="3" s="1"/>
  <c r="I52" i="3"/>
  <c r="H54" i="3"/>
  <c r="AE54" i="3"/>
  <c r="AG54" i="3" s="1"/>
  <c r="AF50" i="3"/>
  <c r="A56" i="3"/>
  <c r="AC51" i="3"/>
  <c r="C55" i="3"/>
  <c r="E55" i="3"/>
  <c r="I53" i="3" a="1"/>
  <c r="G55" i="3"/>
  <c r="AH56" i="3" a="1"/>
  <c r="H55" i="3" a="1"/>
  <c r="B55" i="3"/>
  <c r="F56" i="3"/>
  <c r="AE55" i="3" a="1"/>
  <c r="AA56" i="3"/>
  <c r="D55" i="3"/>
  <c r="AJ52" i="3" l="1"/>
  <c r="AL52" i="3"/>
  <c r="AI52" i="3"/>
  <c r="AM52" i="3"/>
  <c r="AK52" i="3"/>
  <c r="AH56" i="3"/>
  <c r="AD52" i="3" a="1"/>
  <c r="AD52" i="3" s="1"/>
  <c r="I53" i="3"/>
  <c r="H55" i="3"/>
  <c r="AE55" i="3"/>
  <c r="AG55" i="3" s="1"/>
  <c r="AF51" i="3"/>
  <c r="A57" i="3"/>
  <c r="AC52" i="3"/>
  <c r="I54" i="3" a="1"/>
  <c r="AA57" i="3"/>
  <c r="AE56" i="3" a="1"/>
  <c r="C56" i="3"/>
  <c r="H56" i="3" a="1"/>
  <c r="F57" i="3"/>
  <c r="G56" i="3"/>
  <c r="D56" i="3"/>
  <c r="B56" i="3"/>
  <c r="AH57" i="3" a="1"/>
  <c r="E56" i="3"/>
  <c r="AI53" i="3" l="1"/>
  <c r="AK53" i="3"/>
  <c r="AM53" i="3"/>
  <c r="AL53" i="3"/>
  <c r="AJ53" i="3"/>
  <c r="AH57" i="3"/>
  <c r="AD53" i="3" a="1"/>
  <c r="AD53" i="3" s="1"/>
  <c r="AF52" i="3"/>
  <c r="I54" i="3"/>
  <c r="H56" i="3"/>
  <c r="AE56" i="3"/>
  <c r="AG56" i="3" s="1"/>
  <c r="AC53" i="3"/>
  <c r="A58" i="3"/>
  <c r="AE57" i="3" a="1"/>
  <c r="I55" i="3" a="1"/>
  <c r="C57" i="3"/>
  <c r="AA58" i="3"/>
  <c r="D57" i="3"/>
  <c r="G57" i="3"/>
  <c r="B57" i="3"/>
  <c r="AH58" i="3" a="1"/>
  <c r="F58" i="3"/>
  <c r="H57" i="3" a="1"/>
  <c r="E57" i="3"/>
  <c r="AJ54" i="3" l="1"/>
  <c r="AL54" i="3"/>
  <c r="AK54" i="3"/>
  <c r="AI54" i="3"/>
  <c r="AM54" i="3"/>
  <c r="AH58" i="3"/>
  <c r="AD54" i="3" a="1"/>
  <c r="AD54" i="3" s="1"/>
  <c r="AF53" i="3"/>
  <c r="AE57" i="3"/>
  <c r="AG57" i="3" s="1"/>
  <c r="I55" i="3"/>
  <c r="H57" i="3"/>
  <c r="A59" i="3"/>
  <c r="AC54" i="3"/>
  <c r="G58" i="3"/>
  <c r="AE58" i="3" a="1"/>
  <c r="AH59" i="3" a="1"/>
  <c r="C58" i="3"/>
  <c r="I56" i="3" a="1"/>
  <c r="F59" i="3"/>
  <c r="D58" i="3"/>
  <c r="E58" i="3"/>
  <c r="H58" i="3" a="1"/>
  <c r="B58" i="3"/>
  <c r="AA59" i="3"/>
  <c r="AI55" i="3" l="1"/>
  <c r="AK55" i="3"/>
  <c r="AM55" i="3"/>
  <c r="AJ55" i="3"/>
  <c r="AL55" i="3"/>
  <c r="AH59" i="3"/>
  <c r="AD55" i="3" a="1"/>
  <c r="AD55" i="3" s="1"/>
  <c r="AF54" i="3"/>
  <c r="H58" i="3"/>
  <c r="I56" i="3"/>
  <c r="AE58" i="3"/>
  <c r="AG58" i="3" s="1"/>
  <c r="A60" i="3"/>
  <c r="AC55" i="3"/>
  <c r="B59" i="3"/>
  <c r="AA60" i="3"/>
  <c r="I57" i="3" a="1"/>
  <c r="F60" i="3"/>
  <c r="C59" i="3"/>
  <c r="E59" i="3"/>
  <c r="D59" i="3"/>
  <c r="H59" i="3" a="1"/>
  <c r="AH60" i="3" a="1"/>
  <c r="AE59" i="3" a="1"/>
  <c r="G59" i="3"/>
  <c r="AJ56" i="3" l="1"/>
  <c r="AL56" i="3"/>
  <c r="AI56" i="3"/>
  <c r="AM56" i="3"/>
  <c r="AK56" i="3"/>
  <c r="AH60" i="3"/>
  <c r="AD56" i="3" a="1"/>
  <c r="AD56" i="3" s="1"/>
  <c r="AF55" i="3"/>
  <c r="I57" i="3"/>
  <c r="AE59" i="3"/>
  <c r="AG59" i="3" s="1"/>
  <c r="H59" i="3"/>
  <c r="A61" i="3"/>
  <c r="AC56" i="3"/>
  <c r="C60" i="3"/>
  <c r="G60" i="3"/>
  <c r="E60" i="3"/>
  <c r="H60" i="3" a="1"/>
  <c r="I58" i="3" a="1"/>
  <c r="F61" i="3"/>
  <c r="D60" i="3"/>
  <c r="AH61" i="3" a="1"/>
  <c r="AA61" i="3"/>
  <c r="AE60" i="3" a="1"/>
  <c r="B60" i="3"/>
  <c r="AI57" i="3" l="1"/>
  <c r="AK57" i="3"/>
  <c r="AM57" i="3"/>
  <c r="AL57" i="3"/>
  <c r="AJ57" i="3"/>
  <c r="AH61" i="3"/>
  <c r="AD57" i="3" a="1"/>
  <c r="AD57" i="3" s="1"/>
  <c r="AF56" i="3"/>
  <c r="I58" i="3"/>
  <c r="H60" i="3"/>
  <c r="AE60" i="3"/>
  <c r="AG60" i="3" s="1"/>
  <c r="AC57" i="3"/>
  <c r="A62" i="3"/>
  <c r="AE61" i="3" a="1"/>
  <c r="C61" i="3"/>
  <c r="I59" i="3" a="1"/>
  <c r="G61" i="3"/>
  <c r="D61" i="3"/>
  <c r="AH62" i="3" a="1"/>
  <c r="E61" i="3"/>
  <c r="H61" i="3" a="1"/>
  <c r="AA62" i="3"/>
  <c r="B61" i="3"/>
  <c r="F62" i="3"/>
  <c r="AJ58" i="3" l="1"/>
  <c r="AL58" i="3"/>
  <c r="AK58" i="3"/>
  <c r="AM58" i="3"/>
  <c r="AI58" i="3"/>
  <c r="AH62" i="3"/>
  <c r="AD58" i="3" a="1"/>
  <c r="AD58" i="3" s="1"/>
  <c r="AF57" i="3"/>
  <c r="I59" i="3"/>
  <c r="H61" i="3"/>
  <c r="AE61" i="3"/>
  <c r="AG61" i="3" s="1"/>
  <c r="AC58" i="3"/>
  <c r="A63" i="3"/>
  <c r="E62" i="3"/>
  <c r="D62" i="3"/>
  <c r="C62" i="3"/>
  <c r="I60" i="3" a="1"/>
  <c r="G62" i="3"/>
  <c r="AA63" i="3"/>
  <c r="AH63" i="3" a="1"/>
  <c r="H62" i="3" a="1"/>
  <c r="F63" i="3"/>
  <c r="B62" i="3"/>
  <c r="AE62" i="3" a="1"/>
  <c r="AI59" i="3" l="1"/>
  <c r="AK59" i="3"/>
  <c r="AM59" i="3"/>
  <c r="AJ59" i="3"/>
  <c r="AL59" i="3"/>
  <c r="AH63" i="3"/>
  <c r="AD59" i="3" a="1"/>
  <c r="AD59" i="3" s="1"/>
  <c r="I60" i="3"/>
  <c r="H62" i="3"/>
  <c r="AE62" i="3"/>
  <c r="AG62" i="3" s="1"/>
  <c r="A64" i="3"/>
  <c r="AF58" i="3"/>
  <c r="AC59" i="3"/>
  <c r="D63" i="3"/>
  <c r="F64" i="3"/>
  <c r="AE63" i="3" a="1"/>
  <c r="AA64" i="3"/>
  <c r="B63" i="3"/>
  <c r="G63" i="3"/>
  <c r="I61" i="3" a="1"/>
  <c r="E63" i="3"/>
  <c r="C63" i="3"/>
  <c r="AH64" i="3" a="1"/>
  <c r="H63" i="3" a="1"/>
  <c r="AJ60" i="3" l="1"/>
  <c r="AL60" i="3"/>
  <c r="AI60" i="3"/>
  <c r="AM60" i="3"/>
  <c r="AK60" i="3"/>
  <c r="AH64" i="3"/>
  <c r="AD60" i="3" a="1"/>
  <c r="AD60" i="3" s="1"/>
  <c r="AF59" i="3"/>
  <c r="H63" i="3"/>
  <c r="I61" i="3"/>
  <c r="AE63" i="3"/>
  <c r="AG63" i="3" s="1"/>
  <c r="A65" i="3"/>
  <c r="AC60" i="3"/>
  <c r="C64" i="3"/>
  <c r="AA65" i="3"/>
  <c r="E64" i="3"/>
  <c r="H64" i="3" a="1"/>
  <c r="D64" i="3"/>
  <c r="AH65" i="3" a="1"/>
  <c r="AE64" i="3" a="1"/>
  <c r="G64" i="3"/>
  <c r="I62" i="3" a="1"/>
  <c r="B64" i="3"/>
  <c r="F65" i="3"/>
  <c r="AI61" i="3" l="1"/>
  <c r="AK61" i="3"/>
  <c r="AM61" i="3"/>
  <c r="AL61" i="3"/>
  <c r="AJ61" i="3"/>
  <c r="AH65" i="3"/>
  <c r="AD61" i="3" a="1"/>
  <c r="AD61" i="3" s="1"/>
  <c r="AE64" i="3"/>
  <c r="AG64" i="3" s="1"/>
  <c r="H64" i="3"/>
  <c r="I62" i="3"/>
  <c r="A66" i="3"/>
  <c r="AF60" i="3"/>
  <c r="AC61" i="3"/>
  <c r="B65" i="3"/>
  <c r="G65" i="3"/>
  <c r="D65" i="3"/>
  <c r="E65" i="3"/>
  <c r="I63" i="3" a="1"/>
  <c r="C65" i="3"/>
  <c r="AH66" i="3" a="1"/>
  <c r="H65" i="3" a="1"/>
  <c r="F66" i="3"/>
  <c r="AE65" i="3" a="1"/>
  <c r="AA66" i="3"/>
  <c r="AJ62" i="3" l="1"/>
  <c r="AL62" i="3"/>
  <c r="AK62" i="3"/>
  <c r="AI62" i="3"/>
  <c r="AM62" i="3"/>
  <c r="AH66" i="3"/>
  <c r="AD62" i="3" a="1"/>
  <c r="AD62" i="3" s="1"/>
  <c r="AF61" i="3"/>
  <c r="I63" i="3"/>
  <c r="H65" i="3"/>
  <c r="AE65" i="3"/>
  <c r="AG65" i="3" s="1"/>
  <c r="AC62" i="3"/>
  <c r="A67" i="3"/>
  <c r="AE66" i="3" a="1"/>
  <c r="H66" i="3" a="1"/>
  <c r="AH67" i="3" a="1"/>
  <c r="G66" i="3"/>
  <c r="I64" i="3" a="1"/>
  <c r="C66" i="3"/>
  <c r="AA67" i="3"/>
  <c r="E66" i="3"/>
  <c r="D66" i="3"/>
  <c r="F67" i="3"/>
  <c r="B66" i="3"/>
  <c r="AI63" i="3" l="1"/>
  <c r="AK63" i="3"/>
  <c r="AM63" i="3"/>
  <c r="AJ63" i="3"/>
  <c r="AL63" i="3"/>
  <c r="AH67" i="3"/>
  <c r="AD63" i="3" a="1"/>
  <c r="AD63" i="3" s="1"/>
  <c r="H66" i="3"/>
  <c r="I64" i="3"/>
  <c r="AE66" i="3"/>
  <c r="AG66" i="3" s="1"/>
  <c r="A68" i="3"/>
  <c r="AF62" i="3"/>
  <c r="AC63" i="3"/>
  <c r="AA68" i="3"/>
  <c r="G67" i="3"/>
  <c r="AE67" i="3" a="1"/>
  <c r="C67" i="3"/>
  <c r="E67" i="3"/>
  <c r="B67" i="3"/>
  <c r="D67" i="3"/>
  <c r="AH68" i="3" a="1"/>
  <c r="F68" i="3"/>
  <c r="H67" i="3" a="1"/>
  <c r="I65" i="3" a="1"/>
  <c r="AJ64" i="3" l="1"/>
  <c r="AL64" i="3"/>
  <c r="AI64" i="3"/>
  <c r="AM64" i="3"/>
  <c r="AK64" i="3"/>
  <c r="AH68" i="3"/>
  <c r="AD64" i="3" a="1"/>
  <c r="AD64" i="3" s="1"/>
  <c r="AF63" i="3"/>
  <c r="AE67" i="3"/>
  <c r="AG67" i="3" s="1"/>
  <c r="H67" i="3"/>
  <c r="I65" i="3"/>
  <c r="A69" i="3"/>
  <c r="AC64" i="3"/>
  <c r="AA69" i="3"/>
  <c r="C68" i="3"/>
  <c r="B68" i="3"/>
  <c r="H68" i="3" a="1"/>
  <c r="G68" i="3"/>
  <c r="E68" i="3"/>
  <c r="D68" i="3"/>
  <c r="I66" i="3" a="1"/>
  <c r="F69" i="3"/>
  <c r="AE68" i="3" a="1"/>
  <c r="AH69" i="3" a="1"/>
  <c r="AI65" i="3" l="1"/>
  <c r="AK65" i="3"/>
  <c r="AM65" i="3"/>
  <c r="AL65" i="3"/>
  <c r="AJ65" i="3"/>
  <c r="AH69" i="3"/>
  <c r="AD65" i="3" a="1"/>
  <c r="AD65" i="3" s="1"/>
  <c r="AF64" i="3"/>
  <c r="I66" i="3"/>
  <c r="AE68" i="3"/>
  <c r="AG68" i="3" s="1"/>
  <c r="H68" i="3"/>
  <c r="A70" i="3"/>
  <c r="AC65" i="3"/>
  <c r="E69" i="3"/>
  <c r="AH70" i="3" a="1"/>
  <c r="H69" i="3" a="1"/>
  <c r="D69" i="3"/>
  <c r="C69" i="3"/>
  <c r="I67" i="3" a="1"/>
  <c r="AA70" i="3"/>
  <c r="B69" i="3"/>
  <c r="G69" i="3"/>
  <c r="AE69" i="3" a="1"/>
  <c r="F70" i="3"/>
  <c r="AJ66" i="3" l="1"/>
  <c r="AL66" i="3"/>
  <c r="AK66" i="3"/>
  <c r="AM66" i="3"/>
  <c r="AI66" i="3"/>
  <c r="AH70" i="3"/>
  <c r="AD66" i="3" a="1"/>
  <c r="AD66" i="3" s="1"/>
  <c r="AF65" i="3"/>
  <c r="I67" i="3"/>
  <c r="H69" i="3"/>
  <c r="AE69" i="3"/>
  <c r="AG69" i="3" s="1"/>
  <c r="A71" i="3"/>
  <c r="AC66" i="3"/>
  <c r="B70" i="3"/>
  <c r="I68" i="3" a="1"/>
  <c r="H70" i="3" a="1"/>
  <c r="AA71" i="3"/>
  <c r="AE70" i="3" a="1"/>
  <c r="E70" i="3"/>
  <c r="F71" i="3"/>
  <c r="G70" i="3"/>
  <c r="C70" i="3"/>
  <c r="D70" i="3"/>
  <c r="AH71" i="3" a="1"/>
  <c r="AI67" i="3" l="1"/>
  <c r="AK67" i="3"/>
  <c r="AM67" i="3"/>
  <c r="AJ67" i="3"/>
  <c r="AL67" i="3"/>
  <c r="AH71" i="3"/>
  <c r="AD67" i="3" a="1"/>
  <c r="AD67" i="3" s="1"/>
  <c r="AE70" i="3"/>
  <c r="AG70" i="3" s="1"/>
  <c r="I68" i="3"/>
  <c r="H70" i="3"/>
  <c r="AC67" i="3"/>
  <c r="AF66" i="3"/>
  <c r="A72" i="3"/>
  <c r="I69" i="3" a="1"/>
  <c r="B71" i="3"/>
  <c r="D71" i="3"/>
  <c r="AH72" i="3" a="1"/>
  <c r="E71" i="3"/>
  <c r="AA72" i="3"/>
  <c r="G71" i="3"/>
  <c r="AE71" i="3" a="1"/>
  <c r="F72" i="3"/>
  <c r="C71" i="3"/>
  <c r="H71" i="3" a="1"/>
  <c r="AJ68" i="3" l="1"/>
  <c r="AL68" i="3"/>
  <c r="AI68" i="3"/>
  <c r="AM68" i="3"/>
  <c r="AK68" i="3"/>
  <c r="AH72" i="3"/>
  <c r="AD68" i="3" a="1"/>
  <c r="AD68" i="3" s="1"/>
  <c r="AF67" i="3"/>
  <c r="AE71" i="3"/>
  <c r="AG71" i="3" s="1"/>
  <c r="I69" i="3"/>
  <c r="H71" i="3"/>
  <c r="A73" i="3"/>
  <c r="AC68" i="3"/>
  <c r="AA73" i="3"/>
  <c r="E72" i="3"/>
  <c r="C72" i="3"/>
  <c r="AH73" i="3" a="1"/>
  <c r="D72" i="3"/>
  <c r="H72" i="3" a="1"/>
  <c r="F73" i="3"/>
  <c r="AE72" i="3" a="1"/>
  <c r="B72" i="3"/>
  <c r="G72" i="3"/>
  <c r="I70" i="3" a="1"/>
  <c r="AI69" i="3" l="1"/>
  <c r="AK69" i="3"/>
  <c r="AM69" i="3"/>
  <c r="AL69" i="3"/>
  <c r="AJ69" i="3"/>
  <c r="AH73" i="3"/>
  <c r="AD69" i="3" a="1"/>
  <c r="AD69" i="3" s="1"/>
  <c r="I70" i="3"/>
  <c r="AE72" i="3"/>
  <c r="AG72" i="3" s="1"/>
  <c r="H72" i="3"/>
  <c r="A74" i="3"/>
  <c r="AC69" i="3"/>
  <c r="AF68" i="3"/>
  <c r="B73" i="3"/>
  <c r="H73" i="3" a="1"/>
  <c r="D73" i="3"/>
  <c r="AA74" i="3"/>
  <c r="I71" i="3" a="1"/>
  <c r="G73" i="3"/>
  <c r="E73" i="3"/>
  <c r="F74" i="3"/>
  <c r="C73" i="3"/>
  <c r="AE73" i="3" a="1"/>
  <c r="AH74" i="3" a="1"/>
  <c r="AJ70" i="3" l="1"/>
  <c r="AL70" i="3"/>
  <c r="AK70" i="3"/>
  <c r="AI70" i="3"/>
  <c r="AM70" i="3"/>
  <c r="AH74" i="3"/>
  <c r="AD70" i="3" a="1"/>
  <c r="AD70" i="3" s="1"/>
  <c r="I71" i="3"/>
  <c r="H73" i="3"/>
  <c r="AE73" i="3"/>
  <c r="AG73" i="3" s="1"/>
  <c r="AF69" i="3"/>
  <c r="A75" i="3"/>
  <c r="AC70" i="3"/>
  <c r="AH75" i="3" a="1"/>
  <c r="E74" i="3"/>
  <c r="I72" i="3" a="1"/>
  <c r="C74" i="3"/>
  <c r="AA75" i="3"/>
  <c r="AE74" i="3" a="1"/>
  <c r="G74" i="3"/>
  <c r="F75" i="3"/>
  <c r="D74" i="3"/>
  <c r="H74" i="3" a="1"/>
  <c r="B74" i="3"/>
  <c r="AI71" i="3" l="1"/>
  <c r="AK71" i="3"/>
  <c r="AM71" i="3"/>
  <c r="AJ71" i="3"/>
  <c r="AL71" i="3"/>
  <c r="AH75" i="3"/>
  <c r="AD71" i="3" a="1"/>
  <c r="AD71" i="3" s="1"/>
  <c r="AF70" i="3"/>
  <c r="I72" i="3"/>
  <c r="H74" i="3"/>
  <c r="AE74" i="3"/>
  <c r="AG74" i="3" s="1"/>
  <c r="A76" i="3"/>
  <c r="AC71" i="3"/>
  <c r="I73" i="3" a="1"/>
  <c r="D75" i="3"/>
  <c r="AE75" i="3" a="1"/>
  <c r="B75" i="3"/>
  <c r="AH76" i="3" a="1"/>
  <c r="E75" i="3"/>
  <c r="H75" i="3" a="1"/>
  <c r="F76" i="3"/>
  <c r="C75" i="3"/>
  <c r="AA76" i="3"/>
  <c r="G75" i="3"/>
  <c r="AJ72" i="3" l="1"/>
  <c r="AL72" i="3"/>
  <c r="AI72" i="3"/>
  <c r="AM72" i="3"/>
  <c r="AK72" i="3"/>
  <c r="AH76" i="3"/>
  <c r="AD72" i="3" a="1"/>
  <c r="AD72" i="3" s="1"/>
  <c r="AF71" i="3"/>
  <c r="AE75" i="3"/>
  <c r="AG75" i="3" s="1"/>
  <c r="H75" i="3"/>
  <c r="I73" i="3"/>
  <c r="A77" i="3"/>
  <c r="AC72" i="3"/>
  <c r="E76" i="3"/>
  <c r="I74" i="3" a="1"/>
  <c r="B76" i="3"/>
  <c r="F77" i="3"/>
  <c r="G76" i="3"/>
  <c r="AH77" i="3" a="1"/>
  <c r="AA77" i="3"/>
  <c r="H76" i="3" a="1"/>
  <c r="AE76" i="3" a="1"/>
  <c r="D76" i="3"/>
  <c r="C76" i="3"/>
  <c r="AI73" i="3" l="1"/>
  <c r="AK73" i="3"/>
  <c r="AM73" i="3"/>
  <c r="AL73" i="3"/>
  <c r="AJ73" i="3"/>
  <c r="AH77" i="3"/>
  <c r="AD73" i="3" a="1"/>
  <c r="AD73" i="3" s="1"/>
  <c r="AE76" i="3"/>
  <c r="AG76" i="3" s="1"/>
  <c r="H76" i="3"/>
  <c r="I74" i="3"/>
  <c r="AC73" i="3"/>
  <c r="AF72" i="3"/>
  <c r="A78" i="3"/>
  <c r="B77" i="3"/>
  <c r="H77" i="3" a="1"/>
  <c r="AE77" i="3" a="1"/>
  <c r="F78" i="3"/>
  <c r="G77" i="3"/>
  <c r="E77" i="3"/>
  <c r="AA78" i="3"/>
  <c r="I75" i="3" a="1"/>
  <c r="C77" i="3"/>
  <c r="AH78" i="3" a="1"/>
  <c r="D77" i="3"/>
  <c r="AJ74" i="3" l="1"/>
  <c r="AL74" i="3"/>
  <c r="AK74" i="3"/>
  <c r="AM74" i="3"/>
  <c r="AI74" i="3"/>
  <c r="AH78" i="3"/>
  <c r="AD74" i="3" a="1"/>
  <c r="AD74" i="3" s="1"/>
  <c r="AF73" i="3"/>
  <c r="I75" i="3"/>
  <c r="AE77" i="3"/>
  <c r="AG77" i="3" s="1"/>
  <c r="H77" i="3"/>
  <c r="A79" i="3"/>
  <c r="AC74" i="3"/>
  <c r="AA79" i="3"/>
  <c r="I76" i="3" a="1"/>
  <c r="E78" i="3"/>
  <c r="AE78" i="3" a="1"/>
  <c r="AH79" i="3" a="1"/>
  <c r="D78" i="3"/>
  <c r="F79" i="3"/>
  <c r="B78" i="3"/>
  <c r="H78" i="3" a="1"/>
  <c r="G78" i="3"/>
  <c r="C78" i="3"/>
  <c r="AI75" i="3" l="1"/>
  <c r="AK75" i="3"/>
  <c r="AM75" i="3"/>
  <c r="AJ75" i="3"/>
  <c r="AL75" i="3"/>
  <c r="AH79" i="3"/>
  <c r="AD75" i="3" a="1"/>
  <c r="AD75" i="3" s="1"/>
  <c r="I76" i="3"/>
  <c r="H78" i="3"/>
  <c r="AE78" i="3"/>
  <c r="AG78" i="3" s="1"/>
  <c r="AF74" i="3"/>
  <c r="A80" i="3"/>
  <c r="AC75" i="3"/>
  <c r="F80" i="3"/>
  <c r="H79" i="3" a="1"/>
  <c r="I77" i="3" a="1"/>
  <c r="AH80" i="3" a="1"/>
  <c r="B79" i="3"/>
  <c r="AA80" i="3"/>
  <c r="E79" i="3"/>
  <c r="AE79" i="3" a="1"/>
  <c r="G79" i="3"/>
  <c r="C79" i="3"/>
  <c r="D79" i="3"/>
  <c r="AJ76" i="3" l="1"/>
  <c r="AL76" i="3"/>
  <c r="AI76" i="3"/>
  <c r="AM76" i="3"/>
  <c r="AK76" i="3"/>
  <c r="AH80" i="3"/>
  <c r="AD76" i="3" a="1"/>
  <c r="AD76" i="3" s="1"/>
  <c r="AF75" i="3"/>
  <c r="I77" i="3"/>
  <c r="H79" i="3"/>
  <c r="AE79" i="3"/>
  <c r="AG79" i="3" s="1"/>
  <c r="A81" i="3"/>
  <c r="AC76" i="3"/>
  <c r="AA81" i="3"/>
  <c r="G80" i="3"/>
  <c r="F81" i="3"/>
  <c r="AE80" i="3" a="1"/>
  <c r="E80" i="3"/>
  <c r="C80" i="3"/>
  <c r="H80" i="3" a="1"/>
  <c r="D80" i="3"/>
  <c r="B80" i="3"/>
  <c r="AH81" i="3" a="1"/>
  <c r="I78" i="3" a="1"/>
  <c r="AI77" i="3" l="1"/>
  <c r="AK77" i="3"/>
  <c r="AM77" i="3"/>
  <c r="AL77" i="3"/>
  <c r="AJ77" i="3"/>
  <c r="AH81" i="3"/>
  <c r="AD77" i="3" a="1"/>
  <c r="AD77" i="3" s="1"/>
  <c r="AF76" i="3"/>
  <c r="H80" i="3"/>
  <c r="I78" i="3"/>
  <c r="AE80" i="3"/>
  <c r="AG80" i="3" s="1"/>
  <c r="A82" i="3"/>
  <c r="AC77" i="3"/>
  <c r="F82" i="3"/>
  <c r="AE81" i="3" a="1"/>
  <c r="AH82" i="3" a="1"/>
  <c r="AA82" i="3"/>
  <c r="I79" i="3" a="1"/>
  <c r="G81" i="3"/>
  <c r="E81" i="3"/>
  <c r="H81" i="3" a="1"/>
  <c r="C81" i="3"/>
  <c r="B81" i="3"/>
  <c r="D81" i="3"/>
  <c r="AJ78" i="3" l="1"/>
  <c r="AL78" i="3"/>
  <c r="AK78" i="3"/>
  <c r="AI78" i="3"/>
  <c r="AM78" i="3"/>
  <c r="AH82" i="3"/>
  <c r="AD78" i="3" a="1"/>
  <c r="AD78" i="3" s="1"/>
  <c r="AE81" i="3"/>
  <c r="AG81" i="3" s="1"/>
  <c r="H81" i="3"/>
  <c r="I79" i="3"/>
  <c r="A83" i="3"/>
  <c r="AF77" i="3"/>
  <c r="AC78" i="3"/>
  <c r="G82" i="3"/>
  <c r="B82" i="3"/>
  <c r="C82" i="3"/>
  <c r="I80" i="3" a="1"/>
  <c r="AE82" i="3" a="1"/>
  <c r="AH83" i="3" a="1"/>
  <c r="E82" i="3"/>
  <c r="AA83" i="3"/>
  <c r="D82" i="3"/>
  <c r="F83" i="3"/>
  <c r="H82" i="3" a="1"/>
  <c r="AI79" i="3" l="1"/>
  <c r="AK79" i="3"/>
  <c r="AM79" i="3"/>
  <c r="AJ79" i="3"/>
  <c r="AL79" i="3"/>
  <c r="AH83" i="3"/>
  <c r="AD79" i="3" a="1"/>
  <c r="AD79" i="3" s="1"/>
  <c r="AF78" i="3"/>
  <c r="I80" i="3"/>
  <c r="H82" i="3"/>
  <c r="AE82" i="3"/>
  <c r="AG82" i="3" s="1"/>
  <c r="AC79" i="3"/>
  <c r="A84" i="3"/>
  <c r="E83" i="3"/>
  <c r="G83" i="3"/>
  <c r="B83" i="3"/>
  <c r="C83" i="3"/>
  <c r="D83" i="3"/>
  <c r="H83" i="3" a="1"/>
  <c r="AH84" i="3" a="1"/>
  <c r="AA84" i="3"/>
  <c r="AE83" i="3" a="1"/>
  <c r="F84" i="3"/>
  <c r="I81" i="3" a="1"/>
  <c r="AJ80" i="3" l="1"/>
  <c r="AL80" i="3"/>
  <c r="AI80" i="3"/>
  <c r="AM80" i="3"/>
  <c r="AK80" i="3"/>
  <c r="AH84" i="3"/>
  <c r="AD80" i="3" a="1"/>
  <c r="AD80" i="3" s="1"/>
  <c r="H83" i="3"/>
  <c r="I81" i="3"/>
  <c r="AE83" i="3"/>
  <c r="AG83" i="3" s="1"/>
  <c r="A85" i="3"/>
  <c r="AF79" i="3"/>
  <c r="AC80" i="3"/>
  <c r="I82" i="3" a="1"/>
  <c r="C84" i="3"/>
  <c r="E84" i="3"/>
  <c r="G84" i="3"/>
  <c r="H84" i="3" a="1"/>
  <c r="B84" i="3"/>
  <c r="AA85" i="3"/>
  <c r="AH85" i="3" a="1"/>
  <c r="D84" i="3"/>
  <c r="AE84" i="3" a="1"/>
  <c r="F85" i="3"/>
  <c r="AI81" i="3" l="1"/>
  <c r="AK81" i="3"/>
  <c r="AM81" i="3"/>
  <c r="AL81" i="3"/>
  <c r="AJ81" i="3"/>
  <c r="AH85" i="3"/>
  <c r="AF80" i="3"/>
  <c r="AD81" i="3" a="1"/>
  <c r="AD81" i="3" s="1"/>
  <c r="AE84" i="3"/>
  <c r="AG84" i="3" s="1"/>
  <c r="H84" i="3"/>
  <c r="I82" i="3"/>
  <c r="A86" i="3"/>
  <c r="AC81" i="3"/>
  <c r="C85" i="3"/>
  <c r="B85" i="3"/>
  <c r="G85" i="3"/>
  <c r="H85" i="3" a="1"/>
  <c r="AE85" i="3" a="1"/>
  <c r="AH86" i="3" a="1"/>
  <c r="E85" i="3"/>
  <c r="D85" i="3"/>
  <c r="F86" i="3"/>
  <c r="AA86" i="3"/>
  <c r="I83" i="3" a="1"/>
  <c r="AJ82" i="3" l="1"/>
  <c r="AL82" i="3"/>
  <c r="AK82" i="3"/>
  <c r="AM82" i="3"/>
  <c r="AI82" i="3"/>
  <c r="AH86" i="3"/>
  <c r="AD82" i="3" a="1"/>
  <c r="AD82" i="3" s="1"/>
  <c r="I83" i="3"/>
  <c r="AE85" i="3"/>
  <c r="AG85" i="3" s="1"/>
  <c r="H85" i="3"/>
  <c r="A87" i="3"/>
  <c r="AC82" i="3"/>
  <c r="AF81" i="3"/>
  <c r="B86" i="3"/>
  <c r="AA87" i="3"/>
  <c r="AE86" i="3" a="1"/>
  <c r="G86" i="3"/>
  <c r="AH87" i="3" a="1"/>
  <c r="H86" i="3" a="1"/>
  <c r="F87" i="3"/>
  <c r="D86" i="3"/>
  <c r="I84" i="3" a="1"/>
  <c r="E86" i="3"/>
  <c r="C86" i="3"/>
  <c r="AI83" i="3" l="1"/>
  <c r="AK83" i="3"/>
  <c r="AM83" i="3"/>
  <c r="AJ83" i="3"/>
  <c r="AL83" i="3"/>
  <c r="AH87" i="3"/>
  <c r="AF82" i="3"/>
  <c r="AD83" i="3" a="1"/>
  <c r="AD83" i="3" s="1"/>
  <c r="I84" i="3"/>
  <c r="H86" i="3"/>
  <c r="AE86" i="3"/>
  <c r="AG86" i="3" s="1"/>
  <c r="A88" i="3"/>
  <c r="AC83" i="3"/>
  <c r="F88" i="3"/>
  <c r="G87" i="3"/>
  <c r="AE87" i="3" a="1"/>
  <c r="C87" i="3"/>
  <c r="E87" i="3"/>
  <c r="H87" i="3" a="1"/>
  <c r="I85" i="3" a="1"/>
  <c r="AH88" i="3" a="1"/>
  <c r="D87" i="3"/>
  <c r="AA88" i="3"/>
  <c r="B87" i="3"/>
  <c r="AJ84" i="3" l="1"/>
  <c r="AL84" i="3"/>
  <c r="AI84" i="3"/>
  <c r="AM84" i="3"/>
  <c r="AK84" i="3"/>
  <c r="AH88" i="3"/>
  <c r="AD84" i="3" a="1"/>
  <c r="AD84" i="3" s="1"/>
  <c r="AE87" i="3"/>
  <c r="AG87" i="3" s="1"/>
  <c r="I85" i="3"/>
  <c r="H87" i="3"/>
  <c r="AF83" i="3"/>
  <c r="A89" i="3"/>
  <c r="AC84" i="3"/>
  <c r="AA89" i="3"/>
  <c r="E88" i="3"/>
  <c r="B88" i="3"/>
  <c r="G88" i="3"/>
  <c r="AE88" i="3" a="1"/>
  <c r="C88" i="3"/>
  <c r="I86" i="3" a="1"/>
  <c r="D88" i="3"/>
  <c r="F89" i="3"/>
  <c r="H88" i="3" a="1"/>
  <c r="AH89" i="3" a="1"/>
  <c r="AI85" i="3" l="1"/>
  <c r="AK85" i="3"/>
  <c r="AM85" i="3"/>
  <c r="AL85" i="3"/>
  <c r="AJ85" i="3"/>
  <c r="AH89" i="3"/>
  <c r="AF84" i="3"/>
  <c r="AD85" i="3" a="1"/>
  <c r="AD85" i="3" s="1"/>
  <c r="AE88" i="3"/>
  <c r="AG88" i="3" s="1"/>
  <c r="I86" i="3"/>
  <c r="H88" i="3"/>
  <c r="A90" i="3"/>
  <c r="AC85" i="3"/>
  <c r="D89" i="3"/>
  <c r="F90" i="3"/>
  <c r="B89" i="3"/>
  <c r="AH90" i="3" a="1"/>
  <c r="AA90" i="3"/>
  <c r="C89" i="3"/>
  <c r="I87" i="3" a="1"/>
  <c r="G89" i="3"/>
  <c r="E89" i="3"/>
  <c r="AE89" i="3" a="1"/>
  <c r="H89" i="3" a="1"/>
  <c r="AJ86" i="3" l="1"/>
  <c r="AL86" i="3"/>
  <c r="AK86" i="3"/>
  <c r="AI86" i="3"/>
  <c r="AM86" i="3"/>
  <c r="AH90" i="3"/>
  <c r="AD86" i="3" a="1"/>
  <c r="AD86" i="3" s="1"/>
  <c r="I87" i="3"/>
  <c r="AE89" i="3"/>
  <c r="AG89" i="3" s="1"/>
  <c r="H89" i="3"/>
  <c r="A91" i="3"/>
  <c r="AC86" i="3"/>
  <c r="AF85" i="3"/>
  <c r="AE90" i="3" a="1"/>
  <c r="I88" i="3" a="1"/>
  <c r="C90" i="3"/>
  <c r="G90" i="3"/>
  <c r="AA91" i="3"/>
  <c r="B90" i="3"/>
  <c r="E90" i="3"/>
  <c r="H90" i="3" a="1"/>
  <c r="AH91" i="3" a="1"/>
  <c r="D90" i="3"/>
  <c r="F91" i="3"/>
  <c r="AI87" i="3" l="1"/>
  <c r="AK87" i="3"/>
  <c r="AM87" i="3"/>
  <c r="AJ87" i="3"/>
  <c r="AL87" i="3"/>
  <c r="AH91" i="3"/>
  <c r="AF86" i="3"/>
  <c r="AD87" i="3" a="1"/>
  <c r="AD87" i="3" s="1"/>
  <c r="H90" i="3"/>
  <c r="AE90" i="3"/>
  <c r="AG90" i="3" s="1"/>
  <c r="I88" i="3"/>
  <c r="A92" i="3"/>
  <c r="AC87" i="3"/>
  <c r="I89" i="3" a="1"/>
  <c r="B91" i="3"/>
  <c r="AH92" i="3" a="1"/>
  <c r="H91" i="3" a="1"/>
  <c r="AA92" i="3"/>
  <c r="C91" i="3"/>
  <c r="E91" i="3"/>
  <c r="D91" i="3"/>
  <c r="G91" i="3"/>
  <c r="F92" i="3"/>
  <c r="AE91" i="3" a="1"/>
  <c r="AJ88" i="3" l="1"/>
  <c r="AL88" i="3"/>
  <c r="AI88" i="3"/>
  <c r="AM88" i="3"/>
  <c r="AK88" i="3"/>
  <c r="AH92" i="3"/>
  <c r="AD88" i="3" a="1"/>
  <c r="AD88" i="3" s="1"/>
  <c r="AE91" i="3"/>
  <c r="AG91" i="3" s="1"/>
  <c r="I89" i="3"/>
  <c r="H91" i="3"/>
  <c r="AF87" i="3"/>
  <c r="A93" i="3"/>
  <c r="AC88" i="3"/>
  <c r="AA93" i="3"/>
  <c r="E92" i="3"/>
  <c r="C92" i="3"/>
  <c r="I90" i="3" a="1"/>
  <c r="AH93" i="3" a="1"/>
  <c r="D92" i="3"/>
  <c r="B92" i="3"/>
  <c r="F93" i="3"/>
  <c r="H92" i="3" a="1"/>
  <c r="G92" i="3"/>
  <c r="AE92" i="3" a="1"/>
  <c r="AI89" i="3" l="1"/>
  <c r="AK89" i="3"/>
  <c r="AM89" i="3"/>
  <c r="AL89" i="3"/>
  <c r="AJ89" i="3"/>
  <c r="AH93" i="3"/>
  <c r="AD89" i="3" a="1"/>
  <c r="AD89" i="3" s="1"/>
  <c r="AF88" i="3"/>
  <c r="I90" i="3"/>
  <c r="AE92" i="3"/>
  <c r="AG92" i="3" s="1"/>
  <c r="H92" i="3"/>
  <c r="A94" i="3"/>
  <c r="AC89" i="3"/>
  <c r="AA94" i="3"/>
  <c r="C93" i="3"/>
  <c r="E93" i="3"/>
  <c r="AH94" i="3" a="1"/>
  <c r="AE93" i="3" a="1"/>
  <c r="D93" i="3"/>
  <c r="G93" i="3"/>
  <c r="B93" i="3"/>
  <c r="H93" i="3" a="1"/>
  <c r="F94" i="3"/>
  <c r="I91" i="3" a="1"/>
  <c r="AJ90" i="3" l="1"/>
  <c r="AL90" i="3"/>
  <c r="AK90" i="3"/>
  <c r="AM90" i="3"/>
  <c r="AI90" i="3"/>
  <c r="AH94" i="3"/>
  <c r="AD90" i="3" a="1"/>
  <c r="AD90" i="3" s="1"/>
  <c r="I91" i="3"/>
  <c r="AE93" i="3"/>
  <c r="AG93" i="3" s="1"/>
  <c r="H93" i="3"/>
  <c r="A95" i="3"/>
  <c r="AF89" i="3"/>
  <c r="AC90" i="3"/>
  <c r="AE94" i="3" a="1"/>
  <c r="I92" i="3" a="1"/>
  <c r="F95" i="3"/>
  <c r="H94" i="3" a="1"/>
  <c r="C94" i="3"/>
  <c r="AA95" i="3"/>
  <c r="B94" i="3"/>
  <c r="D94" i="3"/>
  <c r="AH95" i="3" a="1"/>
  <c r="G94" i="3"/>
  <c r="E94" i="3"/>
  <c r="AI91" i="3" l="1"/>
  <c r="AK91" i="3"/>
  <c r="AM91" i="3"/>
  <c r="AL91" i="3"/>
  <c r="AJ91" i="3"/>
  <c r="AH95" i="3"/>
  <c r="AD91" i="3" a="1"/>
  <c r="AD91" i="3" s="1"/>
  <c r="AF90" i="3"/>
  <c r="I92" i="3"/>
  <c r="H94" i="3"/>
  <c r="AE94" i="3"/>
  <c r="AG94" i="3" s="1"/>
  <c r="A96" i="3"/>
  <c r="AC91" i="3"/>
  <c r="F96" i="3"/>
  <c r="I93" i="3" a="1"/>
  <c r="G95" i="3"/>
  <c r="E95" i="3"/>
  <c r="D95" i="3"/>
  <c r="AA96" i="3"/>
  <c r="H95" i="3" a="1"/>
  <c r="AE95" i="3" a="1"/>
  <c r="B95" i="3"/>
  <c r="C95" i="3"/>
  <c r="AH96" i="3" a="1"/>
  <c r="AJ92" i="3" l="1"/>
  <c r="AL92" i="3"/>
  <c r="AK92" i="3"/>
  <c r="AI92" i="3"/>
  <c r="AM92" i="3"/>
  <c r="AH96" i="3"/>
  <c r="AD92" i="3" a="1"/>
  <c r="AD92" i="3" s="1"/>
  <c r="AE95" i="3"/>
  <c r="AG95" i="3" s="1"/>
  <c r="I93" i="3"/>
  <c r="H95" i="3"/>
  <c r="AF91" i="3"/>
  <c r="A97" i="3"/>
  <c r="AC92" i="3"/>
  <c r="I94" i="3" a="1"/>
  <c r="F97" i="3"/>
  <c r="AH97" i="3" a="1"/>
  <c r="G96" i="3"/>
  <c r="AE96" i="3" a="1"/>
  <c r="AA97" i="3"/>
  <c r="B96" i="3"/>
  <c r="C96" i="3"/>
  <c r="H96" i="3" a="1"/>
  <c r="D96" i="3"/>
  <c r="E96" i="3"/>
  <c r="AI93" i="3" l="1"/>
  <c r="AK93" i="3"/>
  <c r="AM93" i="3"/>
  <c r="AJ93" i="3"/>
  <c r="AL93" i="3"/>
  <c r="AH97" i="3"/>
  <c r="AD93" i="3" a="1"/>
  <c r="AD93" i="3" s="1"/>
  <c r="AE96" i="3"/>
  <c r="AG96" i="3" s="1"/>
  <c r="I94" i="3"/>
  <c r="H96" i="3"/>
  <c r="A98" i="3"/>
  <c r="AC93" i="3"/>
  <c r="AF92" i="3"/>
  <c r="H97" i="3" a="1"/>
  <c r="D97" i="3"/>
  <c r="F98" i="3"/>
  <c r="B97" i="3"/>
  <c r="AA98" i="3"/>
  <c r="E97" i="3"/>
  <c r="C97" i="3"/>
  <c r="I95" i="3" a="1"/>
  <c r="G97" i="3"/>
  <c r="AE97" i="3" a="1"/>
  <c r="AH98" i="3" a="1"/>
  <c r="AJ94" i="3" l="1"/>
  <c r="AL94" i="3"/>
  <c r="AI94" i="3"/>
  <c r="AM94" i="3"/>
  <c r="AK94" i="3"/>
  <c r="AH98" i="3"/>
  <c r="AD94" i="3" a="1"/>
  <c r="AD94" i="3" s="1"/>
  <c r="AF93" i="3"/>
  <c r="I95" i="3"/>
  <c r="H97" i="3"/>
  <c r="AE97" i="3"/>
  <c r="AG97" i="3" s="1"/>
  <c r="A99" i="3"/>
  <c r="AC94" i="3"/>
  <c r="AA99" i="3"/>
  <c r="D98" i="3"/>
  <c r="B98" i="3"/>
  <c r="F99" i="3"/>
  <c r="C98" i="3"/>
  <c r="I96" i="3" a="1"/>
  <c r="AE98" i="3" a="1"/>
  <c r="AH99" i="3" a="1"/>
  <c r="G98" i="3"/>
  <c r="E98" i="3"/>
  <c r="H98" i="3" a="1"/>
  <c r="AI95" i="3" l="1"/>
  <c r="AK95" i="3"/>
  <c r="AM95" i="3"/>
  <c r="AL95" i="3"/>
  <c r="AJ95" i="3"/>
  <c r="AH99" i="3"/>
  <c r="AD95" i="3" a="1"/>
  <c r="AD95" i="3" s="1"/>
  <c r="I96" i="3"/>
  <c r="H98" i="3"/>
  <c r="AE98" i="3"/>
  <c r="AG98" i="3" s="1"/>
  <c r="AF94" i="3"/>
  <c r="A100" i="3"/>
  <c r="AC95" i="3"/>
  <c r="H99" i="3" a="1"/>
  <c r="F100" i="3"/>
  <c r="C99" i="3"/>
  <c r="G99" i="3"/>
  <c r="AE99" i="3" a="1"/>
  <c r="AA100" i="3"/>
  <c r="E99" i="3"/>
  <c r="B99" i="3"/>
  <c r="D99" i="3"/>
  <c r="AH100" i="3" a="1"/>
  <c r="I97" i="3" a="1"/>
  <c r="AJ96" i="3" l="1"/>
  <c r="AL96" i="3"/>
  <c r="AK96" i="3"/>
  <c r="AI96" i="3"/>
  <c r="AM96" i="3"/>
  <c r="AH100" i="3"/>
  <c r="AD96" i="3" a="1"/>
  <c r="AD96" i="3" s="1"/>
  <c r="H99" i="3"/>
  <c r="AE99" i="3"/>
  <c r="AG99" i="3" s="1"/>
  <c r="I97" i="3"/>
  <c r="AF95" i="3"/>
  <c r="A101" i="3"/>
  <c r="AC96" i="3"/>
  <c r="G100" i="3"/>
  <c r="F101" i="3"/>
  <c r="I98" i="3" a="1"/>
  <c r="AA101" i="3"/>
  <c r="D100" i="3"/>
  <c r="B100" i="3"/>
  <c r="AH101" i="3" a="1"/>
  <c r="E100" i="3"/>
  <c r="C100" i="3"/>
  <c r="H100" i="3" a="1"/>
  <c r="AE100" i="3" a="1"/>
  <c r="AI97" i="3" l="1"/>
  <c r="AK97" i="3"/>
  <c r="AM97" i="3"/>
  <c r="AJ97" i="3"/>
  <c r="AL97" i="3"/>
  <c r="AH101" i="3"/>
  <c r="AD97" i="3" a="1"/>
  <c r="AD97" i="3" s="1"/>
  <c r="AE100" i="3"/>
  <c r="AG100" i="3" s="1"/>
  <c r="H100" i="3"/>
  <c r="I98" i="3"/>
  <c r="A102" i="3"/>
  <c r="AC97" i="3"/>
  <c r="AF96" i="3"/>
  <c r="D101" i="3"/>
  <c r="B101" i="3"/>
  <c r="AH102" i="3" a="1"/>
  <c r="AE101" i="3" a="1"/>
  <c r="C101" i="3"/>
  <c r="H101" i="3" a="1"/>
  <c r="AA102" i="3"/>
  <c r="E101" i="3"/>
  <c r="G101" i="3"/>
  <c r="I99" i="3" a="1"/>
  <c r="F102" i="3"/>
  <c r="AJ98" i="3" l="1"/>
  <c r="AL98" i="3"/>
  <c r="AI98" i="3"/>
  <c r="AM98" i="3"/>
  <c r="AK98" i="3"/>
  <c r="AH102" i="3"/>
  <c r="AD98" i="3" a="1"/>
  <c r="AD98" i="3" s="1"/>
  <c r="AE101" i="3"/>
  <c r="AG101" i="3" s="1"/>
  <c r="I99" i="3"/>
  <c r="H101" i="3"/>
  <c r="A103" i="3"/>
  <c r="AC98" i="3"/>
  <c r="AF97" i="3"/>
  <c r="C102" i="3"/>
  <c r="AA103" i="3"/>
  <c r="H102" i="3" a="1"/>
  <c r="B102" i="3"/>
  <c r="AE102" i="3" a="1"/>
  <c r="F103" i="3"/>
  <c r="E102" i="3"/>
  <c r="I100" i="3" a="1"/>
  <c r="AH103" i="3" a="1"/>
  <c r="D102" i="3"/>
  <c r="G102" i="3"/>
  <c r="AI99" i="3" l="1"/>
  <c r="AK99" i="3"/>
  <c r="AM99" i="3"/>
  <c r="AL99" i="3"/>
  <c r="AJ99" i="3"/>
  <c r="AH103" i="3"/>
  <c r="AD99" i="3" a="1"/>
  <c r="AD99" i="3" s="1"/>
  <c r="I100" i="3"/>
  <c r="H102" i="3"/>
  <c r="AE102" i="3"/>
  <c r="AG102" i="3" s="1"/>
  <c r="AC99" i="3"/>
  <c r="AF98" i="3"/>
  <c r="A104" i="3"/>
  <c r="AH104" i="3" a="1"/>
  <c r="G103" i="3"/>
  <c r="AE103" i="3" a="1"/>
  <c r="D103" i="3"/>
  <c r="E103" i="3"/>
  <c r="H103" i="3" a="1"/>
  <c r="F104" i="3"/>
  <c r="B103" i="3"/>
  <c r="I101" i="3" a="1"/>
  <c r="C103" i="3"/>
  <c r="AA104" i="3"/>
  <c r="AJ100" i="3" l="1"/>
  <c r="AL100" i="3"/>
  <c r="AK100" i="3"/>
  <c r="AI100" i="3"/>
  <c r="AM100" i="3"/>
  <c r="AH104" i="3"/>
  <c r="AD100" i="3" a="1"/>
  <c r="AD100" i="3" s="1"/>
  <c r="AE103" i="3"/>
  <c r="AG103" i="3" s="1"/>
  <c r="I101" i="3"/>
  <c r="H103" i="3"/>
  <c r="A105" i="3"/>
  <c r="AF99" i="3"/>
  <c r="AC100" i="3"/>
  <c r="AA105" i="3"/>
  <c r="H104" i="3" a="1"/>
  <c r="D104" i="3"/>
  <c r="E104" i="3"/>
  <c r="C104" i="3"/>
  <c r="G104" i="3"/>
  <c r="I102" i="3" a="1"/>
  <c r="AE104" i="3" a="1"/>
  <c r="AH105" i="3" a="1"/>
  <c r="F105" i="3"/>
  <c r="B104" i="3"/>
  <c r="AI101" i="3" l="1"/>
  <c r="AK101" i="3"/>
  <c r="AM101" i="3"/>
  <c r="AJ101" i="3"/>
  <c r="AL101" i="3"/>
  <c r="AH105" i="3"/>
  <c r="AD101" i="3" a="1"/>
  <c r="AD101" i="3" s="1"/>
  <c r="H104" i="3"/>
  <c r="I102" i="3"/>
  <c r="AE104" i="3"/>
  <c r="AG104" i="3" s="1"/>
  <c r="AC101" i="3"/>
  <c r="AF100" i="3"/>
  <c r="A106" i="3"/>
  <c r="G105" i="3"/>
  <c r="AA106" i="3"/>
  <c r="I103" i="3" a="1"/>
  <c r="H105" i="3" a="1"/>
  <c r="C105" i="3"/>
  <c r="F106" i="3"/>
  <c r="E105" i="3"/>
  <c r="D105" i="3"/>
  <c r="AE105" i="3" a="1"/>
  <c r="B105" i="3"/>
  <c r="AH106" i="3" a="1"/>
  <c r="AJ102" i="3" l="1"/>
  <c r="AL102" i="3"/>
  <c r="AI102" i="3"/>
  <c r="AM102" i="3"/>
  <c r="AK102" i="3"/>
  <c r="AH106" i="3"/>
  <c r="AD102" i="3" a="1"/>
  <c r="AD102" i="3" s="1"/>
  <c r="AE105" i="3"/>
  <c r="AG105" i="3" s="1"/>
  <c r="I103" i="3"/>
  <c r="H105" i="3"/>
  <c r="A107" i="3"/>
  <c r="AF101" i="3"/>
  <c r="AC102" i="3"/>
  <c r="C106" i="3"/>
  <c r="E106" i="3"/>
  <c r="I104" i="3" a="1"/>
  <c r="AA107" i="3"/>
  <c r="G106" i="3"/>
  <c r="B106" i="3"/>
  <c r="H106" i="3" a="1"/>
  <c r="F107" i="3"/>
  <c r="AE106" i="3" a="1"/>
  <c r="AH107" i="3" a="1"/>
  <c r="D106" i="3"/>
  <c r="AI103" i="3" l="1"/>
  <c r="AK103" i="3"/>
  <c r="AM103" i="3"/>
  <c r="AL103" i="3"/>
  <c r="AJ103" i="3"/>
  <c r="AH107" i="3"/>
  <c r="AD103" i="3" a="1"/>
  <c r="AD103" i="3" s="1"/>
  <c r="I104" i="3"/>
  <c r="H106" i="3"/>
  <c r="AE106" i="3"/>
  <c r="AG106" i="3" s="1"/>
  <c r="AF102" i="3"/>
  <c r="AC103" i="3"/>
  <c r="A108" i="3"/>
  <c r="G107" i="3"/>
  <c r="AE107" i="3" a="1"/>
  <c r="E107" i="3"/>
  <c r="AA108" i="3"/>
  <c r="C107" i="3"/>
  <c r="H107" i="3" a="1"/>
  <c r="F108" i="3"/>
  <c r="D107" i="3"/>
  <c r="AH108" i="3" a="1"/>
  <c r="B107" i="3"/>
  <c r="I105" i="3" a="1"/>
  <c r="AJ104" i="3" l="1"/>
  <c r="AL104" i="3"/>
  <c r="AK104" i="3"/>
  <c r="AI104" i="3"/>
  <c r="AM104" i="3"/>
  <c r="AH108" i="3"/>
  <c r="AD104" i="3" a="1"/>
  <c r="AD104" i="3" s="1"/>
  <c r="I105" i="3"/>
  <c r="H107" i="3"/>
  <c r="AE107" i="3"/>
  <c r="AG107" i="3" s="1"/>
  <c r="A109" i="3"/>
  <c r="AF103" i="3"/>
  <c r="AC104" i="3"/>
  <c r="C108" i="3"/>
  <c r="AE108" i="3" a="1"/>
  <c r="G108" i="3"/>
  <c r="B108" i="3"/>
  <c r="I106" i="3" a="1"/>
  <c r="AA109" i="3"/>
  <c r="D108" i="3"/>
  <c r="H108" i="3" a="1"/>
  <c r="AH109" i="3" a="1"/>
  <c r="E108" i="3"/>
  <c r="F109" i="3"/>
  <c r="AI105" i="3" l="1"/>
  <c r="AK105" i="3"/>
  <c r="AM105" i="3"/>
  <c r="AJ105" i="3"/>
  <c r="AL105" i="3"/>
  <c r="AH109" i="3"/>
  <c r="AD105" i="3" a="1"/>
  <c r="AD105" i="3" s="1"/>
  <c r="AE108" i="3"/>
  <c r="AG108" i="3" s="1"/>
  <c r="H108" i="3"/>
  <c r="I106" i="3"/>
  <c r="AF104" i="3"/>
  <c r="A110" i="3"/>
  <c r="AC105" i="3"/>
  <c r="G109" i="3"/>
  <c r="E109" i="3"/>
  <c r="D109" i="3"/>
  <c r="AE109" i="3" a="1"/>
  <c r="F110" i="3"/>
  <c r="H109" i="3" a="1"/>
  <c r="B109" i="3"/>
  <c r="AH110" i="3" a="1"/>
  <c r="I107" i="3" a="1"/>
  <c r="C109" i="3"/>
  <c r="AA110" i="3"/>
  <c r="AJ106" i="3" l="1"/>
  <c r="AL106" i="3"/>
  <c r="AI106" i="3"/>
  <c r="AM106" i="3"/>
  <c r="AK106" i="3"/>
  <c r="AH110" i="3"/>
  <c r="AD106" i="3" a="1"/>
  <c r="AD106" i="3" s="1"/>
  <c r="H109" i="3"/>
  <c r="AE109" i="3"/>
  <c r="AG109" i="3" s="1"/>
  <c r="I107" i="3"/>
  <c r="AF105" i="3"/>
  <c r="A111" i="3"/>
  <c r="AC106" i="3"/>
  <c r="E110" i="3"/>
  <c r="I108" i="3" a="1"/>
  <c r="AE110" i="3" a="1"/>
  <c r="C110" i="3"/>
  <c r="D110" i="3"/>
  <c r="B110" i="3"/>
  <c r="AH111" i="3" a="1"/>
  <c r="AA111" i="3"/>
  <c r="G110" i="3"/>
  <c r="H110" i="3" a="1"/>
  <c r="F111" i="3"/>
  <c r="AI107" i="3" l="1"/>
  <c r="AK107" i="3"/>
  <c r="AM107" i="3"/>
  <c r="AL107" i="3"/>
  <c r="AJ107" i="3"/>
  <c r="AH111" i="3"/>
  <c r="AD107" i="3" a="1"/>
  <c r="AD107" i="3" s="1"/>
  <c r="H110" i="3"/>
  <c r="AE110" i="3"/>
  <c r="AG110" i="3" s="1"/>
  <c r="I108" i="3"/>
  <c r="A112" i="3"/>
  <c r="AC107" i="3"/>
  <c r="AF106" i="3"/>
  <c r="D111" i="3"/>
  <c r="H111" i="3" a="1"/>
  <c r="E111" i="3"/>
  <c r="I109" i="3" a="1"/>
  <c r="B111" i="3"/>
  <c r="G111" i="3"/>
  <c r="AE111" i="3" a="1"/>
  <c r="AA112" i="3"/>
  <c r="C111" i="3"/>
  <c r="F112" i="3"/>
  <c r="AH112" i="3" a="1"/>
  <c r="AJ108" i="3" l="1"/>
  <c r="AL108" i="3"/>
  <c r="AK108" i="3"/>
  <c r="AI108" i="3"/>
  <c r="AM108" i="3"/>
  <c r="AH112" i="3"/>
  <c r="AD108" i="3" a="1"/>
  <c r="AD108" i="3" s="1"/>
  <c r="H111" i="3"/>
  <c r="AE111" i="3"/>
  <c r="AG111" i="3" s="1"/>
  <c r="I109" i="3"/>
  <c r="AC108" i="3"/>
  <c r="AF107" i="3"/>
  <c r="A113" i="3"/>
  <c r="F113" i="3"/>
  <c r="I110" i="3" a="1"/>
  <c r="G112" i="3"/>
  <c r="AH113" i="3" a="1"/>
  <c r="AA113" i="3"/>
  <c r="D112" i="3"/>
  <c r="B112" i="3"/>
  <c r="E112" i="3"/>
  <c r="AE112" i="3" a="1"/>
  <c r="H112" i="3" a="1"/>
  <c r="C112" i="3"/>
  <c r="AI109" i="3" l="1"/>
  <c r="AK109" i="3"/>
  <c r="AM109" i="3"/>
  <c r="AJ109" i="3"/>
  <c r="AL109" i="3"/>
  <c r="AH113" i="3"/>
  <c r="AD109" i="3" a="1"/>
  <c r="AD109" i="3" s="1"/>
  <c r="H112" i="3"/>
  <c r="AE112" i="3"/>
  <c r="AG112" i="3" s="1"/>
  <c r="I110" i="3"/>
  <c r="A114" i="3"/>
  <c r="AF108" i="3"/>
  <c r="AC109" i="3"/>
  <c r="F114" i="3"/>
  <c r="G113" i="3"/>
  <c r="C113" i="3"/>
  <c r="AH114" i="3" a="1"/>
  <c r="B113" i="3"/>
  <c r="H113" i="3" a="1"/>
  <c r="D113" i="3"/>
  <c r="I111" i="3" a="1"/>
  <c r="AA114" i="3"/>
  <c r="E113" i="3"/>
  <c r="AE113" i="3" a="1"/>
  <c r="AJ110" i="3" l="1"/>
  <c r="AL110" i="3"/>
  <c r="AI110" i="3"/>
  <c r="AM110" i="3"/>
  <c r="AK110" i="3"/>
  <c r="AH114" i="3"/>
  <c r="AD110" i="3" a="1"/>
  <c r="AD110" i="3" s="1"/>
  <c r="I111" i="3"/>
  <c r="AE113" i="3"/>
  <c r="AG113" i="3" s="1"/>
  <c r="H113" i="3"/>
  <c r="AF109" i="3"/>
  <c r="A115" i="3"/>
  <c r="AC110" i="3"/>
  <c r="F115" i="3"/>
  <c r="D114" i="3"/>
  <c r="C114" i="3"/>
  <c r="G114" i="3"/>
  <c r="AH115" i="3" a="1"/>
  <c r="E114" i="3"/>
  <c r="I112" i="3" a="1"/>
  <c r="H114" i="3" a="1"/>
  <c r="AA115" i="3"/>
  <c r="AE114" i="3" a="1"/>
  <c r="B114" i="3"/>
  <c r="AI111" i="3" l="1"/>
  <c r="AK111" i="3"/>
  <c r="AM111" i="3"/>
  <c r="AL111" i="3"/>
  <c r="AJ111" i="3"/>
  <c r="AH115" i="3"/>
  <c r="AD111" i="3" a="1"/>
  <c r="AD111" i="3" s="1"/>
  <c r="I112" i="3"/>
  <c r="AE114" i="3"/>
  <c r="AG114" i="3" s="1"/>
  <c r="H114" i="3"/>
  <c r="A116" i="3"/>
  <c r="AF110" i="3"/>
  <c r="AC111" i="3"/>
  <c r="AA116" i="3"/>
  <c r="F116" i="3"/>
  <c r="D115" i="3"/>
  <c r="E115" i="3"/>
  <c r="B115" i="3"/>
  <c r="H115" i="3" a="1"/>
  <c r="AE115" i="3" a="1"/>
  <c r="I113" i="3" a="1"/>
  <c r="C115" i="3"/>
  <c r="AH116" i="3" a="1"/>
  <c r="G115" i="3"/>
  <c r="AJ112" i="3" l="1"/>
  <c r="AL112" i="3"/>
  <c r="AK112" i="3"/>
  <c r="AI112" i="3"/>
  <c r="AM112" i="3"/>
  <c r="AH116" i="3"/>
  <c r="AD112" i="3" a="1"/>
  <c r="AD112" i="3" s="1"/>
  <c r="I113" i="3"/>
  <c r="AE115" i="3"/>
  <c r="AG115" i="3" s="1"/>
  <c r="H115" i="3"/>
  <c r="AF111" i="3"/>
  <c r="A117" i="3"/>
  <c r="AC112" i="3"/>
  <c r="AE116" i="3" a="1"/>
  <c r="C116" i="3"/>
  <c r="H116" i="3" a="1"/>
  <c r="AH117" i="3" a="1"/>
  <c r="I114" i="3" a="1"/>
  <c r="AA117" i="3"/>
  <c r="B116" i="3"/>
  <c r="E116" i="3"/>
  <c r="F117" i="3"/>
  <c r="G116" i="3"/>
  <c r="D116" i="3"/>
  <c r="AI113" i="3" l="1"/>
  <c r="AK113" i="3"/>
  <c r="AM113" i="3"/>
  <c r="AJ113" i="3"/>
  <c r="AL113" i="3"/>
  <c r="AH117" i="3"/>
  <c r="AD113" i="3" a="1"/>
  <c r="AD113" i="3" s="1"/>
  <c r="H116" i="3"/>
  <c r="AE116" i="3"/>
  <c r="AG116" i="3" s="1"/>
  <c r="I114" i="3"/>
  <c r="A118" i="3"/>
  <c r="AF112" i="3"/>
  <c r="AC113" i="3"/>
  <c r="B117" i="3"/>
  <c r="G117" i="3"/>
  <c r="H117" i="3" a="1"/>
  <c r="AH118" i="3" a="1"/>
  <c r="F118" i="3"/>
  <c r="E117" i="3"/>
  <c r="C117" i="3"/>
  <c r="AA118" i="3"/>
  <c r="D117" i="3"/>
  <c r="I115" i="3" a="1"/>
  <c r="AE117" i="3" a="1"/>
  <c r="AJ114" i="3" l="1"/>
  <c r="AL114" i="3"/>
  <c r="AI114" i="3"/>
  <c r="AM114" i="3"/>
  <c r="AK114" i="3"/>
  <c r="AH118" i="3"/>
  <c r="AD114" i="3" a="1"/>
  <c r="AD114" i="3" s="1"/>
  <c r="I115" i="3"/>
  <c r="AE117" i="3"/>
  <c r="AG117" i="3" s="1"/>
  <c r="H117" i="3"/>
  <c r="AF113" i="3"/>
  <c r="A119" i="3"/>
  <c r="AC114" i="3"/>
  <c r="AA119" i="3"/>
  <c r="D118" i="3"/>
  <c r="H118" i="3" a="1"/>
  <c r="E118" i="3"/>
  <c r="B118" i="3"/>
  <c r="C118" i="3"/>
  <c r="F119" i="3"/>
  <c r="I116" i="3" a="1"/>
  <c r="AH119" i="3" a="1"/>
  <c r="AE118" i="3" a="1"/>
  <c r="G118" i="3"/>
  <c r="AI115" i="3" l="1"/>
  <c r="AK115" i="3"/>
  <c r="AM115" i="3"/>
  <c r="AL115" i="3"/>
  <c r="AJ115" i="3"/>
  <c r="AH119" i="3"/>
  <c r="AD115" i="3" a="1"/>
  <c r="AD115" i="3" s="1"/>
  <c r="AE118" i="3"/>
  <c r="AG118" i="3" s="1"/>
  <c r="I116" i="3"/>
  <c r="H118" i="3"/>
  <c r="A120" i="3"/>
  <c r="AF114" i="3"/>
  <c r="AC115" i="3"/>
  <c r="B119" i="3"/>
  <c r="F120" i="3"/>
  <c r="AE119" i="3" a="1"/>
  <c r="C119" i="3"/>
  <c r="G119" i="3"/>
  <c r="I117" i="3" a="1"/>
  <c r="AH120" i="3" a="1"/>
  <c r="E119" i="3"/>
  <c r="AA120" i="3"/>
  <c r="H119" i="3" a="1"/>
  <c r="D119" i="3"/>
  <c r="AJ116" i="3" l="1"/>
  <c r="AL116" i="3"/>
  <c r="AK116" i="3"/>
  <c r="AI116" i="3"/>
  <c r="AM116" i="3"/>
  <c r="AH120" i="3"/>
  <c r="AD116" i="3" a="1"/>
  <c r="AD116" i="3" s="1"/>
  <c r="I117" i="3"/>
  <c r="AE119" i="3"/>
  <c r="AG119" i="3" s="1"/>
  <c r="H119" i="3"/>
  <c r="AF115" i="3"/>
  <c r="A121" i="3"/>
  <c r="AC116" i="3"/>
  <c r="E120" i="3"/>
  <c r="F121" i="3"/>
  <c r="H120" i="3" a="1"/>
  <c r="C120" i="3"/>
  <c r="AE120" i="3" a="1"/>
  <c r="AA121" i="3"/>
  <c r="D120" i="3"/>
  <c r="B120" i="3"/>
  <c r="I118" i="3" a="1"/>
  <c r="AH121" i="3" a="1"/>
  <c r="G120" i="3"/>
  <c r="AI117" i="3" l="1"/>
  <c r="AK117" i="3"/>
  <c r="AM117" i="3"/>
  <c r="AJ117" i="3"/>
  <c r="AL117" i="3"/>
  <c r="AH121" i="3"/>
  <c r="AD117" i="3" a="1"/>
  <c r="AD117" i="3" s="1"/>
  <c r="AE120" i="3"/>
  <c r="AG120" i="3" s="1"/>
  <c r="I118" i="3"/>
  <c r="H120" i="3"/>
  <c r="A122" i="3"/>
  <c r="AF116" i="3"/>
  <c r="AC117" i="3"/>
  <c r="I119" i="3" a="1"/>
  <c r="D121" i="3"/>
  <c r="AE121" i="3" a="1"/>
  <c r="H121" i="3" a="1"/>
  <c r="F122" i="3"/>
  <c r="E121" i="3"/>
  <c r="AA122" i="3"/>
  <c r="G121" i="3"/>
  <c r="B121" i="3"/>
  <c r="C121" i="3"/>
  <c r="AH122" i="3" a="1"/>
  <c r="AJ118" i="3" l="1"/>
  <c r="AL118" i="3"/>
  <c r="AI118" i="3"/>
  <c r="AM118" i="3"/>
  <c r="AK118" i="3"/>
  <c r="AH122" i="3"/>
  <c r="AD118" i="3" a="1"/>
  <c r="AD118" i="3" s="1"/>
  <c r="H121" i="3"/>
  <c r="I119" i="3"/>
  <c r="AE121" i="3"/>
  <c r="AG121" i="3" s="1"/>
  <c r="AF117" i="3"/>
  <c r="A123" i="3"/>
  <c r="AC118" i="3"/>
  <c r="AE122" i="3" a="1"/>
  <c r="C122" i="3"/>
  <c r="G122" i="3"/>
  <c r="AA123" i="3"/>
  <c r="B122" i="3"/>
  <c r="D122" i="3"/>
  <c r="F123" i="3"/>
  <c r="I120" i="3" a="1"/>
  <c r="H122" i="3" a="1"/>
  <c r="E122" i="3"/>
  <c r="AH123" i="3" a="1"/>
  <c r="AI119" i="3" l="1"/>
  <c r="AK119" i="3"/>
  <c r="AM119" i="3"/>
  <c r="AL119" i="3"/>
  <c r="AJ119" i="3"/>
  <c r="AH123" i="3"/>
  <c r="AD119" i="3" a="1"/>
  <c r="AD119" i="3" s="1"/>
  <c r="AF118" i="3"/>
  <c r="AE122" i="3"/>
  <c r="AG122" i="3" s="1"/>
  <c r="H122" i="3"/>
  <c r="I120" i="3"/>
  <c r="AC119" i="3"/>
  <c r="A124" i="3"/>
  <c r="E123" i="3"/>
  <c r="AA124" i="3"/>
  <c r="F124" i="3"/>
  <c r="B123" i="3"/>
  <c r="AH124" i="3" a="1"/>
  <c r="D123" i="3"/>
  <c r="AE123" i="3" a="1"/>
  <c r="H123" i="3" a="1"/>
  <c r="G123" i="3"/>
  <c r="C123" i="3"/>
  <c r="I121" i="3" a="1"/>
  <c r="AJ120" i="3" l="1"/>
  <c r="AL120" i="3"/>
  <c r="AK120" i="3"/>
  <c r="AI120" i="3"/>
  <c r="AM120" i="3"/>
  <c r="AH124" i="3"/>
  <c r="AD120" i="3" a="1"/>
  <c r="AD120" i="3" s="1"/>
  <c r="H123" i="3"/>
  <c r="I121" i="3"/>
  <c r="AE123" i="3"/>
  <c r="AG123" i="3" s="1"/>
  <c r="AC120" i="3"/>
  <c r="A125" i="3"/>
  <c r="AF119" i="3"/>
  <c r="E124" i="3"/>
  <c r="F125" i="3"/>
  <c r="G124" i="3"/>
  <c r="I122" i="3" a="1"/>
  <c r="AA125" i="3"/>
  <c r="H124" i="3" a="1"/>
  <c r="AE124" i="3" a="1"/>
  <c r="AH125" i="3" a="1"/>
  <c r="C124" i="3"/>
  <c r="D124" i="3"/>
  <c r="B124" i="3"/>
  <c r="AI121" i="3" l="1"/>
  <c r="AK121" i="3"/>
  <c r="AM121" i="3"/>
  <c r="AJ121" i="3"/>
  <c r="AL121" i="3"/>
  <c r="AH125" i="3"/>
  <c r="AD121" i="3" a="1"/>
  <c r="AD121" i="3" s="1"/>
  <c r="I122" i="3"/>
  <c r="H124" i="3"/>
  <c r="AE124" i="3"/>
  <c r="AG124" i="3" s="1"/>
  <c r="AC121" i="3"/>
  <c r="A126" i="3"/>
  <c r="AF120" i="3"/>
  <c r="C125" i="3"/>
  <c r="I123" i="3" a="1"/>
  <c r="AE125" i="3" a="1"/>
  <c r="E125" i="3"/>
  <c r="G125" i="3"/>
  <c r="AA126" i="3"/>
  <c r="D125" i="3"/>
  <c r="B125" i="3"/>
  <c r="F126" i="3"/>
  <c r="AH126" i="3" a="1"/>
  <c r="H125" i="3" a="1"/>
  <c r="AJ122" i="3" l="1"/>
  <c r="AL122" i="3"/>
  <c r="AI122" i="3"/>
  <c r="AM122" i="3"/>
  <c r="AK122" i="3"/>
  <c r="AH126" i="3"/>
  <c r="AD122" i="3" a="1"/>
  <c r="AD122" i="3" s="1"/>
  <c r="I123" i="3"/>
  <c r="AE125" i="3"/>
  <c r="AG125" i="3" s="1"/>
  <c r="H125" i="3"/>
  <c r="A127" i="3"/>
  <c r="AF121" i="3"/>
  <c r="AC122" i="3"/>
  <c r="H126" i="3" a="1"/>
  <c r="AA127" i="3"/>
  <c r="I124" i="3" a="1"/>
  <c r="AE126" i="3" a="1"/>
  <c r="F127" i="3"/>
  <c r="D126" i="3"/>
  <c r="B126" i="3"/>
  <c r="C126" i="3"/>
  <c r="G126" i="3"/>
  <c r="AH127" i="3" a="1"/>
  <c r="E126" i="3"/>
  <c r="AI123" i="3" l="1"/>
  <c r="AK123" i="3"/>
  <c r="AM123" i="3"/>
  <c r="AL123" i="3"/>
  <c r="AJ123" i="3"/>
  <c r="AH127" i="3"/>
  <c r="AD123" i="3" a="1"/>
  <c r="AD123" i="3" s="1"/>
  <c r="AE126" i="3"/>
  <c r="AG126" i="3" s="1"/>
  <c r="I124" i="3"/>
  <c r="H126" i="3"/>
  <c r="AF122" i="3"/>
  <c r="A128" i="3"/>
  <c r="AC123" i="3"/>
  <c r="B127" i="3"/>
  <c r="F128" i="3"/>
  <c r="C127" i="3"/>
  <c r="AH128" i="3" a="1"/>
  <c r="I125" i="3" a="1"/>
  <c r="H127" i="3" a="1"/>
  <c r="AE127" i="3" a="1"/>
  <c r="E127" i="3"/>
  <c r="AA128" i="3"/>
  <c r="D127" i="3"/>
  <c r="G127" i="3"/>
  <c r="AJ124" i="3" l="1"/>
  <c r="AL124" i="3"/>
  <c r="AK124" i="3"/>
  <c r="AI124" i="3"/>
  <c r="AM124" i="3"/>
  <c r="AH128" i="3"/>
  <c r="AD124" i="3" a="1"/>
  <c r="AD124" i="3" s="1"/>
  <c r="H127" i="3"/>
  <c r="AE127" i="3"/>
  <c r="AG127" i="3" s="1"/>
  <c r="I125" i="3"/>
  <c r="AF123" i="3"/>
  <c r="A129" i="3"/>
  <c r="AC124" i="3"/>
  <c r="AA129" i="3"/>
  <c r="H128" i="3" a="1"/>
  <c r="AH129" i="3" a="1"/>
  <c r="AE128" i="3" a="1"/>
  <c r="G128" i="3"/>
  <c r="D128" i="3"/>
  <c r="F129" i="3"/>
  <c r="I126" i="3" a="1"/>
  <c r="C128" i="3"/>
  <c r="E128" i="3"/>
  <c r="B128" i="3"/>
  <c r="AI125" i="3" l="1"/>
  <c r="AK125" i="3"/>
  <c r="AM125" i="3"/>
  <c r="AJ125" i="3"/>
  <c r="AL125" i="3"/>
  <c r="AH129" i="3"/>
  <c r="AD125" i="3" a="1"/>
  <c r="AD125" i="3" s="1"/>
  <c r="I126" i="3"/>
  <c r="H128" i="3"/>
  <c r="AE128" i="3"/>
  <c r="AG128" i="3" s="1"/>
  <c r="AC125" i="3"/>
  <c r="AF124" i="3"/>
  <c r="A130" i="3"/>
  <c r="F130" i="3"/>
  <c r="C129" i="3"/>
  <c r="AE129" i="3" a="1"/>
  <c r="AH130" i="3" a="1"/>
  <c r="E129" i="3"/>
  <c r="H129" i="3" a="1"/>
  <c r="B129" i="3"/>
  <c r="AA130" i="3"/>
  <c r="G129" i="3"/>
  <c r="D129" i="3"/>
  <c r="I127" i="3" a="1"/>
  <c r="AJ126" i="3" l="1"/>
  <c r="AL126" i="3"/>
  <c r="AI126" i="3"/>
  <c r="AM126" i="3"/>
  <c r="AK126" i="3"/>
  <c r="AH130" i="3"/>
  <c r="AD126" i="3" a="1"/>
  <c r="AD126" i="3" s="1"/>
  <c r="AE129" i="3"/>
  <c r="AG129" i="3" s="1"/>
  <c r="H129" i="3"/>
  <c r="I127" i="3"/>
  <c r="AC126" i="3"/>
  <c r="A131" i="3"/>
  <c r="AF125" i="3"/>
  <c r="AE130" i="3" a="1"/>
  <c r="G130" i="3"/>
  <c r="H130" i="3" a="1"/>
  <c r="AH131" i="3" a="1"/>
  <c r="D130" i="3"/>
  <c r="AA131" i="3"/>
  <c r="C130" i="3"/>
  <c r="I128" i="3" a="1"/>
  <c r="B130" i="3"/>
  <c r="E130" i="3"/>
  <c r="F131" i="3"/>
  <c r="AI127" i="3" l="1"/>
  <c r="AK127" i="3"/>
  <c r="AM127" i="3"/>
  <c r="AL127" i="3"/>
  <c r="AJ127" i="3"/>
  <c r="AH131" i="3"/>
  <c r="AD127" i="3" a="1"/>
  <c r="AD127" i="3" s="1"/>
  <c r="AE130" i="3"/>
  <c r="AG130" i="3" s="1"/>
  <c r="I128" i="3"/>
  <c r="H130" i="3"/>
  <c r="AC127" i="3"/>
  <c r="A132" i="3"/>
  <c r="AF126" i="3"/>
  <c r="F132" i="3"/>
  <c r="B131" i="3"/>
  <c r="D131" i="3"/>
  <c r="AA132" i="3"/>
  <c r="AE131" i="3" a="1"/>
  <c r="E131" i="3"/>
  <c r="C131" i="3"/>
  <c r="H131" i="3" a="1"/>
  <c r="G131" i="3"/>
  <c r="I129" i="3" a="1"/>
  <c r="AH132" i="3" a="1"/>
  <c r="AJ128" i="3" l="1"/>
  <c r="AL128" i="3"/>
  <c r="AK128" i="3"/>
  <c r="AI128" i="3"/>
  <c r="AM128" i="3"/>
  <c r="AH132" i="3"/>
  <c r="AD128" i="3" a="1"/>
  <c r="AD128" i="3" s="1"/>
  <c r="H131" i="3"/>
  <c r="I129" i="3"/>
  <c r="AE131" i="3"/>
  <c r="AG131" i="3" s="1"/>
  <c r="AC128" i="3"/>
  <c r="A133" i="3"/>
  <c r="AF127" i="3"/>
  <c r="F133" i="3"/>
  <c r="E132" i="3"/>
  <c r="I130" i="3" a="1"/>
  <c r="AA133" i="3"/>
  <c r="B132" i="3"/>
  <c r="G132" i="3"/>
  <c r="AH133" i="3" a="1"/>
  <c r="AE132" i="3" a="1"/>
  <c r="D132" i="3"/>
  <c r="H132" i="3" a="1"/>
  <c r="C132" i="3"/>
  <c r="AI129" i="3" l="1"/>
  <c r="AK129" i="3"/>
  <c r="AM129" i="3"/>
  <c r="AJ129" i="3"/>
  <c r="AL129" i="3"/>
  <c r="AH133" i="3"/>
  <c r="AD129" i="3" a="1"/>
  <c r="AD129" i="3" s="1"/>
  <c r="I130" i="3"/>
  <c r="AE132" i="3"/>
  <c r="AG132" i="3" s="1"/>
  <c r="H132" i="3"/>
  <c r="A134" i="3"/>
  <c r="AF128" i="3"/>
  <c r="AC129" i="3"/>
  <c r="G133" i="3"/>
  <c r="B133" i="3"/>
  <c r="F134" i="3"/>
  <c r="C133" i="3"/>
  <c r="I131" i="3" a="1"/>
  <c r="AE133" i="3" a="1"/>
  <c r="AH134" i="3" a="1"/>
  <c r="E133" i="3"/>
  <c r="AA134" i="3"/>
  <c r="H133" i="3" a="1"/>
  <c r="D133" i="3"/>
  <c r="AJ130" i="3" l="1"/>
  <c r="AL130" i="3"/>
  <c r="AI130" i="3"/>
  <c r="AM130" i="3"/>
  <c r="AK130" i="3"/>
  <c r="AH134" i="3"/>
  <c r="AD130" i="3" a="1"/>
  <c r="AD130" i="3" s="1"/>
  <c r="I131" i="3"/>
  <c r="AE133" i="3"/>
  <c r="AG133" i="3" s="1"/>
  <c r="H133" i="3"/>
  <c r="AF129" i="3"/>
  <c r="A135" i="3"/>
  <c r="AC130" i="3"/>
  <c r="C134" i="3"/>
  <c r="AE134" i="3" a="1"/>
  <c r="E134" i="3"/>
  <c r="G134" i="3"/>
  <c r="AH135" i="3" a="1"/>
  <c r="H134" i="3" a="1"/>
  <c r="AA135" i="3"/>
  <c r="D134" i="3"/>
  <c r="B134" i="3"/>
  <c r="F135" i="3"/>
  <c r="I132" i="3" a="1"/>
  <c r="AI131" i="3" l="1"/>
  <c r="AK131" i="3"/>
  <c r="AM131" i="3"/>
  <c r="AL131" i="3"/>
  <c r="AJ131" i="3"/>
  <c r="AH135" i="3"/>
  <c r="AD131" i="3" a="1"/>
  <c r="AD131" i="3" s="1"/>
  <c r="I132" i="3"/>
  <c r="AE134" i="3"/>
  <c r="AG134" i="3" s="1"/>
  <c r="H134" i="3"/>
  <c r="A136" i="3"/>
  <c r="AF130" i="3"/>
  <c r="AC131" i="3"/>
  <c r="I133" i="3" a="1"/>
  <c r="G135" i="3"/>
  <c r="AH136" i="3" a="1"/>
  <c r="C135" i="3"/>
  <c r="F136" i="3"/>
  <c r="AE135" i="3" a="1"/>
  <c r="AA136" i="3"/>
  <c r="E135" i="3"/>
  <c r="H135" i="3" a="1"/>
  <c r="D135" i="3"/>
  <c r="B135" i="3"/>
  <c r="AJ132" i="3" l="1"/>
  <c r="AL132" i="3"/>
  <c r="AK132" i="3"/>
  <c r="AI132" i="3"/>
  <c r="AM132" i="3"/>
  <c r="AH136" i="3"/>
  <c r="AD132" i="3" a="1"/>
  <c r="AD132" i="3" s="1"/>
  <c r="I133" i="3"/>
  <c r="H135" i="3"/>
  <c r="AE135" i="3"/>
  <c r="AG135" i="3" s="1"/>
  <c r="AF131" i="3"/>
  <c r="A137" i="3"/>
  <c r="AC132" i="3"/>
  <c r="E136" i="3"/>
  <c r="AH137" i="3" a="1"/>
  <c r="H136" i="3" a="1"/>
  <c r="G136" i="3"/>
  <c r="C136" i="3"/>
  <c r="AA137" i="3"/>
  <c r="AE136" i="3" a="1"/>
  <c r="B136" i="3"/>
  <c r="D136" i="3"/>
  <c r="F137" i="3"/>
  <c r="I134" i="3" a="1"/>
  <c r="AI133" i="3" l="1"/>
  <c r="AK133" i="3"/>
  <c r="AM133" i="3"/>
  <c r="AJ133" i="3"/>
  <c r="AL133" i="3"/>
  <c r="AH137" i="3"/>
  <c r="AD133" i="3" a="1"/>
  <c r="AD133" i="3" s="1"/>
  <c r="H136" i="3"/>
  <c r="AE136" i="3"/>
  <c r="AG136" i="3" s="1"/>
  <c r="I134" i="3"/>
  <c r="A138" i="3"/>
  <c r="AF132" i="3"/>
  <c r="AC133" i="3"/>
  <c r="B137" i="3"/>
  <c r="H137" i="3" a="1"/>
  <c r="E137" i="3"/>
  <c r="G137" i="3"/>
  <c r="F138" i="3"/>
  <c r="C137" i="3"/>
  <c r="AH138" i="3" a="1"/>
  <c r="D137" i="3"/>
  <c r="AE137" i="3" a="1"/>
  <c r="I135" i="3" a="1"/>
  <c r="AA138" i="3"/>
  <c r="AJ134" i="3" l="1"/>
  <c r="AL134" i="3"/>
  <c r="AI134" i="3"/>
  <c r="AM134" i="3"/>
  <c r="AK134" i="3"/>
  <c r="AH138" i="3"/>
  <c r="AD134" i="3" a="1"/>
  <c r="AD134" i="3" s="1"/>
  <c r="H137" i="3"/>
  <c r="AE137" i="3"/>
  <c r="AG137" i="3" s="1"/>
  <c r="I135" i="3"/>
  <c r="AF133" i="3"/>
  <c r="AC134" i="3"/>
  <c r="A139" i="3"/>
  <c r="H138" i="3" a="1"/>
  <c r="C138" i="3"/>
  <c r="F139" i="3"/>
  <c r="D138" i="3"/>
  <c r="B138" i="3"/>
  <c r="I136" i="3" a="1"/>
  <c r="AH139" i="3" a="1"/>
  <c r="AE138" i="3" a="1"/>
  <c r="AA139" i="3"/>
  <c r="E138" i="3"/>
  <c r="G138" i="3"/>
  <c r="AI135" i="3" l="1"/>
  <c r="AK135" i="3"/>
  <c r="AM135" i="3"/>
  <c r="AL135" i="3"/>
  <c r="AJ135" i="3"/>
  <c r="AH139" i="3"/>
  <c r="AD135" i="3" a="1"/>
  <c r="AD135" i="3" s="1"/>
  <c r="AF134" i="3"/>
  <c r="AE138" i="3"/>
  <c r="AG138" i="3" s="1"/>
  <c r="I136" i="3"/>
  <c r="H138" i="3"/>
  <c r="A140" i="3"/>
  <c r="AC135" i="3"/>
  <c r="H139" i="3" a="1"/>
  <c r="D139" i="3"/>
  <c r="I137" i="3" a="1"/>
  <c r="F140" i="3"/>
  <c r="G139" i="3"/>
  <c r="C139" i="3"/>
  <c r="AH140" i="3" a="1"/>
  <c r="E139" i="3"/>
  <c r="B139" i="3"/>
  <c r="AA140" i="3"/>
  <c r="AE139" i="3" a="1"/>
  <c r="AJ136" i="3" l="1"/>
  <c r="AL136" i="3"/>
  <c r="AK136" i="3"/>
  <c r="AI136" i="3"/>
  <c r="AM136" i="3"/>
  <c r="AH140" i="3"/>
  <c r="AD136" i="3" a="1"/>
  <c r="AD136" i="3" s="1"/>
  <c r="AE139" i="3"/>
  <c r="AG139" i="3" s="1"/>
  <c r="I137" i="3"/>
  <c r="H139" i="3"/>
  <c r="A141" i="3"/>
  <c r="AC136" i="3"/>
  <c r="AF135" i="3"/>
  <c r="C140" i="3"/>
  <c r="E140" i="3"/>
  <c r="G140" i="3"/>
  <c r="H140" i="3" a="1"/>
  <c r="I138" i="3" a="1"/>
  <c r="AA141" i="3"/>
  <c r="AH141" i="3" a="1"/>
  <c r="D140" i="3"/>
  <c r="F141" i="3"/>
  <c r="AE140" i="3" a="1"/>
  <c r="B140" i="3"/>
  <c r="AI137" i="3" l="1"/>
  <c r="AK137" i="3"/>
  <c r="AM137" i="3"/>
  <c r="AJ137" i="3"/>
  <c r="AL137" i="3"/>
  <c r="AH141" i="3"/>
  <c r="AD137" i="3" a="1"/>
  <c r="AD137" i="3" s="1"/>
  <c r="AE140" i="3"/>
  <c r="AG140" i="3" s="1"/>
  <c r="H140" i="3"/>
  <c r="I138" i="3"/>
  <c r="AC137" i="3"/>
  <c r="AF136" i="3"/>
  <c r="A142" i="3"/>
  <c r="H142" i="3" a="1"/>
  <c r="AE141" i="3" a="1"/>
  <c r="E141" i="3"/>
  <c r="E142" i="3"/>
  <c r="B141" i="3"/>
  <c r="AH142" i="3" a="1"/>
  <c r="D142" i="3"/>
  <c r="G142" i="3"/>
  <c r="AA142" i="3"/>
  <c r="H141" i="3" a="1"/>
  <c r="D141" i="3"/>
  <c r="C142" i="3"/>
  <c r="AE142" i="3" a="1"/>
  <c r="G141" i="3"/>
  <c r="C141" i="3"/>
  <c r="I139" i="3" a="1"/>
  <c r="B142" i="3"/>
  <c r="F142" i="3"/>
  <c r="AJ138" i="3" l="1"/>
  <c r="AL138" i="3"/>
  <c r="AI138" i="3"/>
  <c r="AM138" i="3"/>
  <c r="AK138" i="3"/>
  <c r="AH142" i="3"/>
  <c r="AD138" i="3" a="1"/>
  <c r="AD138" i="3" s="1"/>
  <c r="H142" i="3"/>
  <c r="AE142" i="3"/>
  <c r="AG142" i="3" s="1"/>
  <c r="AE141" i="3"/>
  <c r="AG141" i="3" s="1"/>
  <c r="I139" i="3"/>
  <c r="H141" i="3"/>
  <c r="AC138" i="3"/>
  <c r="A143" i="3"/>
  <c r="AF137" i="3"/>
  <c r="C143" i="3"/>
  <c r="D143" i="3"/>
  <c r="H143" i="3" a="1"/>
  <c r="AH143" i="3" a="1"/>
  <c r="G143" i="3"/>
  <c r="F143" i="3"/>
  <c r="B143" i="3"/>
  <c r="AE143" i="3" a="1"/>
  <c r="I140" i="3" a="1"/>
  <c r="E143" i="3"/>
  <c r="AA143" i="3"/>
  <c r="I142" i="3" a="1"/>
  <c r="AI139" i="3" l="1"/>
  <c r="AK139" i="3"/>
  <c r="AM139" i="3"/>
  <c r="AL139" i="3"/>
  <c r="AJ139" i="3"/>
  <c r="AH143" i="3"/>
  <c r="AD139" i="3" a="1"/>
  <c r="AD139" i="3" s="1"/>
  <c r="AF138" i="3"/>
  <c r="AE143" i="3"/>
  <c r="AG143" i="3" s="1"/>
  <c r="H143" i="3"/>
  <c r="I140" i="3"/>
  <c r="I142" i="3"/>
  <c r="A144" i="3"/>
  <c r="AC139" i="3"/>
  <c r="B144" i="3"/>
  <c r="E144" i="3"/>
  <c r="AA144" i="3"/>
  <c r="G144" i="3"/>
  <c r="AE144" i="3" a="1"/>
  <c r="AH144" i="3" a="1"/>
  <c r="C144" i="3"/>
  <c r="D144" i="3"/>
  <c r="F144" i="3"/>
  <c r="H144" i="3" a="1"/>
  <c r="I141" i="3" a="1"/>
  <c r="I143" i="3" a="1"/>
  <c r="AJ140" i="3" l="1"/>
  <c r="AL140" i="3"/>
  <c r="AK140" i="3"/>
  <c r="AI140" i="3"/>
  <c r="AM140" i="3"/>
  <c r="AJ142" i="3"/>
  <c r="AL142" i="3"/>
  <c r="AI142" i="3"/>
  <c r="AM142" i="3"/>
  <c r="AK142" i="3"/>
  <c r="AH144" i="3"/>
  <c r="AD142" i="3" a="1"/>
  <c r="AD142" i="3" s="1"/>
  <c r="AD140" i="3" a="1"/>
  <c r="AD140" i="3" s="1"/>
  <c r="AF139" i="3"/>
  <c r="I143" i="3"/>
  <c r="I141" i="3"/>
  <c r="AE144" i="3"/>
  <c r="AG144" i="3" s="1"/>
  <c r="H144" i="3"/>
  <c r="AC142" i="3"/>
  <c r="A145" i="3"/>
  <c r="AC140" i="3"/>
  <c r="AH145" i="3" a="1"/>
  <c r="H145" i="3" a="1"/>
  <c r="E145" i="3"/>
  <c r="F145" i="3"/>
  <c r="AE145" i="3" a="1"/>
  <c r="AA145" i="3"/>
  <c r="I144" i="3" a="1"/>
  <c r="B145" i="3"/>
  <c r="G145" i="3"/>
  <c r="C145" i="3"/>
  <c r="D145" i="3"/>
  <c r="AI141" i="3" l="1"/>
  <c r="AK141" i="3"/>
  <c r="AM141" i="3"/>
  <c r="AJ141" i="3"/>
  <c r="AL141" i="3"/>
  <c r="AI143" i="3"/>
  <c r="AK143" i="3"/>
  <c r="AM143" i="3"/>
  <c r="AL143" i="3"/>
  <c r="AJ143" i="3"/>
  <c r="AH145" i="3"/>
  <c r="AF140" i="3"/>
  <c r="AF142" i="3"/>
  <c r="AD143" i="3" a="1"/>
  <c r="AD143" i="3" s="1"/>
  <c r="AD141" i="3" a="1"/>
  <c r="AD141" i="3" s="1"/>
  <c r="AC143" i="3"/>
  <c r="I144" i="3"/>
  <c r="AE145" i="3"/>
  <c r="AG145" i="3" s="1"/>
  <c r="H145" i="3"/>
  <c r="A146" i="3"/>
  <c r="AC141" i="3"/>
  <c r="AA146" i="3"/>
  <c r="AE146" i="3" a="1"/>
  <c r="C146" i="3"/>
  <c r="E146" i="3"/>
  <c r="H146" i="3" a="1"/>
  <c r="AH146" i="3" a="1"/>
  <c r="B146" i="3"/>
  <c r="D146" i="3"/>
  <c r="G146" i="3"/>
  <c r="F146" i="3"/>
  <c r="I145" i="3" a="1"/>
  <c r="AJ144" i="3" l="1"/>
  <c r="AL144" i="3"/>
  <c r="AK144" i="3"/>
  <c r="AI144" i="3"/>
  <c r="AM144" i="3"/>
  <c r="AH146" i="3"/>
  <c r="AF141" i="3"/>
  <c r="AF143" i="3"/>
  <c r="AD144" i="3" a="1"/>
  <c r="AD144" i="3" s="1"/>
  <c r="AE146" i="3"/>
  <c r="AG146" i="3" s="1"/>
  <c r="H146" i="3"/>
  <c r="I145" i="3"/>
  <c r="AC144" i="3"/>
  <c r="A147" i="3"/>
  <c r="AH147" i="3" a="1"/>
  <c r="F147" i="3"/>
  <c r="AE147" i="3" a="1"/>
  <c r="D147" i="3"/>
  <c r="E147" i="3"/>
  <c r="B147" i="3"/>
  <c r="H147" i="3" a="1"/>
  <c r="G147" i="3"/>
  <c r="AA147" i="3"/>
  <c r="I146" i="3" a="1"/>
  <c r="C147" i="3"/>
  <c r="AF144" i="3" l="1"/>
  <c r="AI145" i="3"/>
  <c r="AK145" i="3"/>
  <c r="AM145" i="3"/>
  <c r="AJ145" i="3"/>
  <c r="AL145" i="3"/>
  <c r="AH147" i="3"/>
  <c r="AD145" i="3" a="1"/>
  <c r="AD145" i="3" s="1"/>
  <c r="H147" i="3"/>
  <c r="AE147" i="3"/>
  <c r="AG147" i="3" s="1"/>
  <c r="I146" i="3"/>
  <c r="A148" i="3"/>
  <c r="AC145" i="3"/>
  <c r="F148" i="3"/>
  <c r="AE148" i="3" a="1"/>
  <c r="H148" i="3" a="1"/>
  <c r="D148" i="3"/>
  <c r="I147" i="3" a="1"/>
  <c r="AA148" i="3"/>
  <c r="C148" i="3"/>
  <c r="G148" i="3"/>
  <c r="B148" i="3"/>
  <c r="AH148" i="3" a="1"/>
  <c r="E148" i="3"/>
  <c r="AJ146" i="3" l="1"/>
  <c r="AL146" i="3"/>
  <c r="AI146" i="3"/>
  <c r="AM146" i="3"/>
  <c r="AK146" i="3"/>
  <c r="AH148" i="3"/>
  <c r="AF145" i="3"/>
  <c r="AD146" i="3" a="1"/>
  <c r="AD146" i="3" s="1"/>
  <c r="AC146" i="3"/>
  <c r="H148" i="3"/>
  <c r="AE148" i="3"/>
  <c r="AG148" i="3" s="1"/>
  <c r="I147" i="3"/>
  <c r="A149" i="3"/>
  <c r="B149" i="3"/>
  <c r="D149" i="3"/>
  <c r="C149" i="3"/>
  <c r="H149" i="3" a="1"/>
  <c r="F149" i="3"/>
  <c r="E149" i="3"/>
  <c r="AH149" i="3" a="1"/>
  <c r="AA149" i="3"/>
  <c r="AE149" i="3" a="1"/>
  <c r="G149" i="3"/>
  <c r="I148" i="3" a="1"/>
  <c r="AC147" i="3" l="1"/>
  <c r="AI147" i="3"/>
  <c r="AK147" i="3"/>
  <c r="AM147" i="3"/>
  <c r="AL147" i="3"/>
  <c r="AJ147" i="3"/>
  <c r="AH149" i="3"/>
  <c r="AF146" i="3"/>
  <c r="AD147" i="3" a="1"/>
  <c r="AD147" i="3" s="1"/>
  <c r="AF147" i="3" s="1"/>
  <c r="AE149" i="3"/>
  <c r="AG149" i="3" s="1"/>
  <c r="H149" i="3"/>
  <c r="I148" i="3"/>
  <c r="A150" i="3"/>
  <c r="AA150" i="3"/>
  <c r="C150" i="3"/>
  <c r="G150" i="3"/>
  <c r="AE150" i="3" a="1"/>
  <c r="D150" i="3"/>
  <c r="F150" i="3"/>
  <c r="AH150" i="3" a="1"/>
  <c r="B150" i="3"/>
  <c r="I149" i="3" a="1"/>
  <c r="E150" i="3"/>
  <c r="H150" i="3" a="1"/>
  <c r="AJ148" i="3" l="1"/>
  <c r="AL148" i="3"/>
  <c r="AK148" i="3"/>
  <c r="AI148" i="3"/>
  <c r="AM148" i="3"/>
  <c r="AH150" i="3"/>
  <c r="AD148" i="3" a="1"/>
  <c r="AD148" i="3" s="1"/>
  <c r="I149" i="3"/>
  <c r="AE150" i="3"/>
  <c r="AG150" i="3" s="1"/>
  <c r="H150" i="3"/>
  <c r="AC148" i="3"/>
  <c r="A151" i="3"/>
  <c r="AA151" i="3"/>
  <c r="G151" i="3"/>
  <c r="D151" i="3"/>
  <c r="AE151" i="3" a="1"/>
  <c r="E151" i="3"/>
  <c r="I150" i="3" a="1"/>
  <c r="F151" i="3"/>
  <c r="H151" i="3" a="1"/>
  <c r="B151" i="3"/>
  <c r="C151" i="3"/>
  <c r="AH151" i="3" a="1"/>
  <c r="AI149" i="3" l="1"/>
  <c r="AK149" i="3"/>
  <c r="AM149" i="3"/>
  <c r="AJ149" i="3"/>
  <c r="AL149" i="3"/>
  <c r="AH151" i="3"/>
  <c r="AD149" i="3" a="1"/>
  <c r="AD149" i="3" s="1"/>
  <c r="AF148" i="3"/>
  <c r="AE151" i="3"/>
  <c r="AG151" i="3" s="1"/>
  <c r="H151" i="3"/>
  <c r="I150" i="3"/>
  <c r="A152" i="3"/>
  <c r="AC149" i="3"/>
  <c r="AA152" i="3"/>
  <c r="D152" i="3"/>
  <c r="C152" i="3"/>
  <c r="F152" i="3"/>
  <c r="G152" i="3"/>
  <c r="H152" i="3" a="1"/>
  <c r="AH152" i="3" a="1"/>
  <c r="E152" i="3"/>
  <c r="I151" i="3" a="1"/>
  <c r="AE152" i="3" a="1"/>
  <c r="B152" i="3"/>
  <c r="AJ150" i="3" l="1"/>
  <c r="AL150" i="3"/>
  <c r="AI150" i="3"/>
  <c r="AM150" i="3"/>
  <c r="AK150" i="3"/>
  <c r="AH152" i="3"/>
  <c r="AF149" i="3"/>
  <c r="AD150" i="3" a="1"/>
  <c r="AD150" i="3" s="1"/>
  <c r="H152" i="3"/>
  <c r="AE152" i="3"/>
  <c r="AG152" i="3" s="1"/>
  <c r="I151" i="3"/>
  <c r="AC150" i="3"/>
  <c r="A153" i="3"/>
  <c r="C153" i="3"/>
  <c r="H153" i="3" a="1"/>
  <c r="E153" i="3"/>
  <c r="AH153" i="3" a="1"/>
  <c r="F153" i="3"/>
  <c r="AE153" i="3" a="1"/>
  <c r="AA153" i="3"/>
  <c r="D153" i="3"/>
  <c r="B153" i="3"/>
  <c r="G153" i="3"/>
  <c r="I152" i="3" a="1"/>
  <c r="AI151" i="3" l="1"/>
  <c r="AK151" i="3"/>
  <c r="AM151" i="3"/>
  <c r="AL151" i="3"/>
  <c r="AJ151" i="3"/>
  <c r="AH153" i="3"/>
  <c r="AD151" i="3" a="1"/>
  <c r="AD151" i="3" s="1"/>
  <c r="AF150" i="3"/>
  <c r="AC151" i="3"/>
  <c r="AE153" i="3"/>
  <c r="AG153" i="3" s="1"/>
  <c r="H153" i="3"/>
  <c r="I152" i="3"/>
  <c r="A154" i="3"/>
  <c r="F154" i="3"/>
  <c r="G154" i="3"/>
  <c r="C154" i="3"/>
  <c r="AA154" i="3"/>
  <c r="D154" i="3"/>
  <c r="AE154" i="3" a="1"/>
  <c r="H154" i="3" a="1"/>
  <c r="E154" i="3"/>
  <c r="B154" i="3"/>
  <c r="AH154" i="3" a="1"/>
  <c r="I153" i="3" a="1"/>
  <c r="AJ152" i="3" l="1"/>
  <c r="AL152" i="3"/>
  <c r="AK152" i="3"/>
  <c r="AI152" i="3"/>
  <c r="AM152" i="3"/>
  <c r="AF151" i="3"/>
  <c r="AH154" i="3"/>
  <c r="AD152" i="3" a="1"/>
  <c r="AD152" i="3" s="1"/>
  <c r="H154" i="3"/>
  <c r="AE154" i="3"/>
  <c r="AG154" i="3" s="1"/>
  <c r="I153" i="3"/>
  <c r="AC152" i="3"/>
  <c r="A155" i="3"/>
  <c r="F155" i="3"/>
  <c r="AE155" i="3" a="1"/>
  <c r="H155" i="3" a="1"/>
  <c r="E155" i="3"/>
  <c r="D155" i="3"/>
  <c r="C155" i="3"/>
  <c r="AH155" i="3" a="1"/>
  <c r="B155" i="3"/>
  <c r="I154" i="3" a="1"/>
  <c r="G155" i="3"/>
  <c r="AA155" i="3"/>
  <c r="AI153" i="3" l="1"/>
  <c r="AK153" i="3"/>
  <c r="AM153" i="3"/>
  <c r="AJ153" i="3"/>
  <c r="AL153" i="3"/>
  <c r="AF152" i="3"/>
  <c r="AH155" i="3"/>
  <c r="AD153" i="3" a="1"/>
  <c r="AD153" i="3" s="1"/>
  <c r="AC153" i="3"/>
  <c r="H155" i="3"/>
  <c r="AE155" i="3"/>
  <c r="AG155" i="3" s="1"/>
  <c r="I154" i="3"/>
  <c r="A156" i="3"/>
  <c r="D156" i="3"/>
  <c r="AA156" i="3"/>
  <c r="G156" i="3"/>
  <c r="B156" i="3"/>
  <c r="F156" i="3"/>
  <c r="AH156" i="3" a="1"/>
  <c r="C156" i="3"/>
  <c r="H156" i="3" a="1"/>
  <c r="E156" i="3"/>
  <c r="I155" i="3" a="1"/>
  <c r="AE156" i="3" a="1"/>
  <c r="AJ154" i="3" l="1"/>
  <c r="AL154" i="3"/>
  <c r="AI154" i="3"/>
  <c r="AM154" i="3"/>
  <c r="AK154" i="3"/>
  <c r="AH156" i="3"/>
  <c r="AF153" i="3"/>
  <c r="AD154" i="3" a="1"/>
  <c r="AD154" i="3" s="1"/>
  <c r="H156" i="3"/>
  <c r="AE156" i="3"/>
  <c r="AG156" i="3" s="1"/>
  <c r="I155" i="3"/>
  <c r="AC154" i="3"/>
  <c r="A157" i="3"/>
  <c r="E157" i="3"/>
  <c r="B157" i="3"/>
  <c r="C157" i="3"/>
  <c r="G157" i="3"/>
  <c r="AA157" i="3"/>
  <c r="AE157" i="3" a="1"/>
  <c r="I156" i="3" a="1"/>
  <c r="AH157" i="3" a="1"/>
  <c r="H157" i="3" a="1"/>
  <c r="F157" i="3"/>
  <c r="D157" i="3"/>
  <c r="AI155" i="3" l="1"/>
  <c r="AK155" i="3"/>
  <c r="AM155" i="3"/>
  <c r="AL155" i="3"/>
  <c r="AJ155" i="3"/>
  <c r="AH157" i="3"/>
  <c r="AD155" i="3" a="1"/>
  <c r="AD155" i="3" s="1"/>
  <c r="AF154" i="3"/>
  <c r="H157" i="3"/>
  <c r="AE157" i="3"/>
  <c r="AG157" i="3" s="1"/>
  <c r="I156" i="3"/>
  <c r="A158" i="3"/>
  <c r="AC155" i="3"/>
  <c r="AH158" i="3" a="1"/>
  <c r="H158" i="3" a="1"/>
  <c r="B158" i="3"/>
  <c r="E158" i="3"/>
  <c r="AA158" i="3"/>
  <c r="F158" i="3"/>
  <c r="C158" i="3"/>
  <c r="I157" i="3" a="1"/>
  <c r="D158" i="3"/>
  <c r="G158" i="3"/>
  <c r="AE158" i="3" a="1"/>
  <c r="AJ156" i="3" l="1"/>
  <c r="AL156" i="3"/>
  <c r="AK156" i="3"/>
  <c r="AI156" i="3"/>
  <c r="AM156" i="3"/>
  <c r="AH158" i="3"/>
  <c r="AF155" i="3"/>
  <c r="AD156" i="3" a="1"/>
  <c r="AD156" i="3" s="1"/>
  <c r="I157" i="3"/>
  <c r="AE158" i="3"/>
  <c r="AG158" i="3" s="1"/>
  <c r="H158" i="3"/>
  <c r="AC156" i="3"/>
  <c r="A159" i="3"/>
  <c r="F159" i="3"/>
  <c r="D159" i="3"/>
  <c r="AA159" i="3"/>
  <c r="H159" i="3" a="1"/>
  <c r="E159" i="3"/>
  <c r="B159" i="3"/>
  <c r="C159" i="3"/>
  <c r="G159" i="3"/>
  <c r="AH159" i="3" a="1"/>
  <c r="AE159" i="3" a="1"/>
  <c r="I158" i="3" a="1"/>
  <c r="AI157" i="3" l="1"/>
  <c r="AK157" i="3"/>
  <c r="AM157" i="3"/>
  <c r="AJ157" i="3"/>
  <c r="AL157" i="3"/>
  <c r="AH159" i="3"/>
  <c r="AD157" i="3" a="1"/>
  <c r="AD157" i="3" s="1"/>
  <c r="AF156" i="3"/>
  <c r="AC157" i="3"/>
  <c r="I158" i="3"/>
  <c r="H159" i="3"/>
  <c r="AE159" i="3"/>
  <c r="AG159" i="3" s="1"/>
  <c r="A160" i="3"/>
  <c r="C160" i="3"/>
  <c r="AA160" i="3"/>
  <c r="AE160" i="3" a="1"/>
  <c r="AH160" i="3" a="1"/>
  <c r="B160" i="3"/>
  <c r="F160" i="3"/>
  <c r="H160" i="3" a="1"/>
  <c r="I159" i="3" a="1"/>
  <c r="G160" i="3"/>
  <c r="D160" i="3"/>
  <c r="E160" i="3"/>
  <c r="AJ158" i="3" l="1"/>
  <c r="AL158" i="3"/>
  <c r="AI158" i="3"/>
  <c r="AM158" i="3"/>
  <c r="AK158" i="3"/>
  <c r="AF157" i="3"/>
  <c r="AH160" i="3"/>
  <c r="AD158" i="3" a="1"/>
  <c r="AD158" i="3" s="1"/>
  <c r="H160" i="3"/>
  <c r="AE160" i="3"/>
  <c r="AG160" i="3" s="1"/>
  <c r="I159" i="3"/>
  <c r="A161" i="3"/>
  <c r="AC158" i="3"/>
  <c r="AH161" i="3" a="1"/>
  <c r="H161" i="3" a="1"/>
  <c r="AE161" i="3" a="1"/>
  <c r="G161" i="3"/>
  <c r="F161" i="3"/>
  <c r="AA161" i="3"/>
  <c r="E161" i="3"/>
  <c r="D161" i="3"/>
  <c r="B161" i="3"/>
  <c r="I160" i="3" a="1"/>
  <c r="C161" i="3"/>
  <c r="AC159" i="3" l="1"/>
  <c r="AI159" i="3"/>
  <c r="AK159" i="3"/>
  <c r="AM159" i="3"/>
  <c r="AL159" i="3"/>
  <c r="AJ159" i="3"/>
  <c r="AF158" i="3"/>
  <c r="AH161" i="3"/>
  <c r="AD159" i="3" a="1"/>
  <c r="AD159" i="3" s="1"/>
  <c r="AF159" i="3" s="1"/>
  <c r="AE161" i="3"/>
  <c r="AG161" i="3" s="1"/>
  <c r="H161" i="3"/>
  <c r="I160" i="3"/>
  <c r="A162" i="3"/>
  <c r="D162" i="3"/>
  <c r="AA162" i="3"/>
  <c r="AE162" i="3" a="1"/>
  <c r="E162" i="3"/>
  <c r="H162" i="3" a="1"/>
  <c r="B162" i="3"/>
  <c r="C162" i="3"/>
  <c r="AH162" i="3" a="1"/>
  <c r="G162" i="3"/>
  <c r="I161" i="3" a="1"/>
  <c r="F162" i="3"/>
  <c r="AJ160" i="3" l="1"/>
  <c r="AL160" i="3"/>
  <c r="AK160" i="3"/>
  <c r="AI160" i="3"/>
  <c r="AM160" i="3"/>
  <c r="AH162" i="3"/>
  <c r="AD160" i="3" a="1"/>
  <c r="AD160" i="3" s="1"/>
  <c r="AC160" i="3"/>
  <c r="H162" i="3"/>
  <c r="AE162" i="3"/>
  <c r="AG162" i="3" s="1"/>
  <c r="I161" i="3"/>
  <c r="A163" i="3"/>
  <c r="E163" i="3"/>
  <c r="H163" i="3" a="1"/>
  <c r="AE163" i="3" a="1"/>
  <c r="AH163" i="3" a="1"/>
  <c r="B163" i="3"/>
  <c r="C163" i="3"/>
  <c r="F163" i="3"/>
  <c r="D163" i="3"/>
  <c r="G163" i="3"/>
  <c r="I162" i="3" a="1"/>
  <c r="AA163" i="3"/>
  <c r="AI161" i="3" l="1"/>
  <c r="AK161" i="3"/>
  <c r="AM161" i="3"/>
  <c r="AJ161" i="3"/>
  <c r="AL161" i="3"/>
  <c r="AH163" i="3"/>
  <c r="AF160" i="3"/>
  <c r="AD161" i="3" a="1"/>
  <c r="AD161" i="3" s="1"/>
  <c r="I162" i="3"/>
  <c r="AE163" i="3"/>
  <c r="AG163" i="3" s="1"/>
  <c r="H163" i="3"/>
  <c r="AC161" i="3"/>
  <c r="A164" i="3"/>
  <c r="AE164" i="3" a="1"/>
  <c r="C164" i="3"/>
  <c r="B164" i="3"/>
  <c r="AA164" i="3"/>
  <c r="I163" i="3" a="1"/>
  <c r="D164" i="3"/>
  <c r="AH164" i="3" a="1"/>
  <c r="F164" i="3"/>
  <c r="E164" i="3"/>
  <c r="G164" i="3"/>
  <c r="H164" i="3" a="1"/>
  <c r="AJ162" i="3" l="1"/>
  <c r="AL162" i="3"/>
  <c r="AI162" i="3"/>
  <c r="AM162" i="3"/>
  <c r="AK162" i="3"/>
  <c r="AH164" i="3"/>
  <c r="AD162" i="3" a="1"/>
  <c r="AD162" i="3" s="1"/>
  <c r="AF161" i="3"/>
  <c r="AE164" i="3"/>
  <c r="AG164" i="3" s="1"/>
  <c r="H164" i="3"/>
  <c r="I163" i="3"/>
  <c r="A165" i="3"/>
  <c r="AC162" i="3"/>
  <c r="I164" i="3" a="1"/>
  <c r="H165" i="3" a="1"/>
  <c r="AE165" i="3" a="1"/>
  <c r="AA165" i="3"/>
  <c r="C165" i="3"/>
  <c r="E165" i="3"/>
  <c r="D165" i="3"/>
  <c r="F165" i="3"/>
  <c r="G165" i="3"/>
  <c r="B165" i="3"/>
  <c r="AH165" i="3" a="1"/>
  <c r="AI163" i="3" l="1"/>
  <c r="AK163" i="3"/>
  <c r="AM163" i="3"/>
  <c r="AL163" i="3"/>
  <c r="AJ163" i="3"/>
  <c r="AH165" i="3"/>
  <c r="AF162" i="3"/>
  <c r="AD163" i="3" a="1"/>
  <c r="AD163" i="3" s="1"/>
  <c r="AC163" i="3"/>
  <c r="I164" i="3"/>
  <c r="AE165" i="3"/>
  <c r="AG165" i="3" s="1"/>
  <c r="H165" i="3"/>
  <c r="A166" i="3"/>
  <c r="F166" i="3"/>
  <c r="C166" i="3"/>
  <c r="B166" i="3"/>
  <c r="AH166" i="3" a="1"/>
  <c r="AA166" i="3"/>
  <c r="D166" i="3"/>
  <c r="H166" i="3" a="1"/>
  <c r="I165" i="3" a="1"/>
  <c r="AE166" i="3" a="1"/>
  <c r="G166" i="3"/>
  <c r="E166" i="3"/>
  <c r="AJ164" i="3" l="1"/>
  <c r="AL164" i="3"/>
  <c r="AK164" i="3"/>
  <c r="AI164" i="3"/>
  <c r="AM164" i="3"/>
  <c r="AH166" i="3"/>
  <c r="AF163" i="3"/>
  <c r="AD164" i="3" a="1"/>
  <c r="AD164" i="3" s="1"/>
  <c r="AC164" i="3"/>
  <c r="I165" i="3"/>
  <c r="AE166" i="3"/>
  <c r="AG166" i="3" s="1"/>
  <c r="H166" i="3"/>
  <c r="A167" i="3"/>
  <c r="H167" i="3" a="1"/>
  <c r="AA167" i="3"/>
  <c r="E167" i="3"/>
  <c r="AE167" i="3" a="1"/>
  <c r="AH167" i="3" a="1"/>
  <c r="C167" i="3"/>
  <c r="I166" i="3" a="1"/>
  <c r="D167" i="3"/>
  <c r="G167" i="3"/>
  <c r="F167" i="3"/>
  <c r="B167" i="3"/>
  <c r="AI165" i="3" l="1"/>
  <c r="AK165" i="3"/>
  <c r="AM165" i="3"/>
  <c r="AJ165" i="3"/>
  <c r="AL165" i="3"/>
  <c r="AH167" i="3"/>
  <c r="AF164" i="3"/>
  <c r="AD165" i="3" a="1"/>
  <c r="AD165" i="3" s="1"/>
  <c r="AE167" i="3"/>
  <c r="AG167" i="3" s="1"/>
  <c r="H167" i="3"/>
  <c r="I166" i="3"/>
  <c r="A168" i="3"/>
  <c r="AC165" i="3"/>
  <c r="AH168" i="3" a="1"/>
  <c r="F168" i="3"/>
  <c r="C168" i="3"/>
  <c r="E168" i="3"/>
  <c r="D168" i="3"/>
  <c r="H168" i="3" a="1"/>
  <c r="I167" i="3" a="1"/>
  <c r="B168" i="3"/>
  <c r="AA168" i="3"/>
  <c r="AE168" i="3" a="1"/>
  <c r="G168" i="3"/>
  <c r="AJ166" i="3" l="1"/>
  <c r="AL166" i="3"/>
  <c r="AI166" i="3"/>
  <c r="AM166" i="3"/>
  <c r="AK166" i="3"/>
  <c r="AH168" i="3"/>
  <c r="AF165" i="3"/>
  <c r="AD166" i="3" a="1"/>
  <c r="AD166" i="3" s="1"/>
  <c r="AE168" i="3"/>
  <c r="AG168" i="3" s="1"/>
  <c r="H168" i="3"/>
  <c r="I167" i="3"/>
  <c r="AC166" i="3"/>
  <c r="A169" i="3"/>
  <c r="E169" i="3"/>
  <c r="AE169" i="3" a="1"/>
  <c r="D169" i="3"/>
  <c r="B169" i="3"/>
  <c r="AA169" i="3"/>
  <c r="H169" i="3" a="1"/>
  <c r="F169" i="3"/>
  <c r="I168" i="3" a="1"/>
  <c r="G169" i="3"/>
  <c r="C169" i="3"/>
  <c r="AH169" i="3" a="1"/>
  <c r="AI167" i="3" l="1"/>
  <c r="AK167" i="3"/>
  <c r="AM167" i="3"/>
  <c r="AL167" i="3"/>
  <c r="AJ167" i="3"/>
  <c r="AF166" i="3"/>
  <c r="AH169" i="3"/>
  <c r="AD167" i="3" a="1"/>
  <c r="AD167" i="3" s="1"/>
  <c r="AC167" i="3"/>
  <c r="AE169" i="3"/>
  <c r="AG169" i="3" s="1"/>
  <c r="H169" i="3"/>
  <c r="I168" i="3"/>
  <c r="A170" i="3"/>
  <c r="B170" i="3"/>
  <c r="C170" i="3"/>
  <c r="AA170" i="3"/>
  <c r="AH170" i="3" a="1"/>
  <c r="D170" i="3"/>
  <c r="AE170" i="3" a="1"/>
  <c r="G170" i="3"/>
  <c r="H170" i="3" a="1"/>
  <c r="E170" i="3"/>
  <c r="I169" i="3" a="1"/>
  <c r="F170" i="3"/>
  <c r="AJ168" i="3" l="1"/>
  <c r="AL168" i="3"/>
  <c r="AK168" i="3"/>
  <c r="AI168" i="3"/>
  <c r="AM168" i="3"/>
  <c r="AH170" i="3"/>
  <c r="AF167" i="3"/>
  <c r="AD168" i="3" a="1"/>
  <c r="AD168" i="3" s="1"/>
  <c r="H170" i="3"/>
  <c r="AE170" i="3"/>
  <c r="AG170" i="3" s="1"/>
  <c r="I169" i="3"/>
  <c r="AC168" i="3"/>
  <c r="A171" i="3"/>
  <c r="H171" i="3" a="1"/>
  <c r="E171" i="3"/>
  <c r="F171" i="3"/>
  <c r="D171" i="3"/>
  <c r="C171" i="3"/>
  <c r="AH171" i="3" a="1"/>
  <c r="G171" i="3"/>
  <c r="I170" i="3" a="1"/>
  <c r="B171" i="3"/>
  <c r="AE171" i="3" a="1"/>
  <c r="AA171" i="3"/>
  <c r="AI169" i="3" l="1"/>
  <c r="AK169" i="3"/>
  <c r="AM169" i="3"/>
  <c r="AJ169" i="3"/>
  <c r="AL169" i="3"/>
  <c r="AH171" i="3"/>
  <c r="AF168" i="3"/>
  <c r="AD169" i="3" a="1"/>
  <c r="AD169" i="3" s="1"/>
  <c r="H171" i="3"/>
  <c r="AE171" i="3"/>
  <c r="AG171" i="3" s="1"/>
  <c r="I170" i="3"/>
  <c r="AC169" i="3"/>
  <c r="A172" i="3"/>
  <c r="G172" i="3"/>
  <c r="C172" i="3"/>
  <c r="F172" i="3"/>
  <c r="E172" i="3"/>
  <c r="H172" i="3" a="1"/>
  <c r="AE172" i="3" a="1"/>
  <c r="D172" i="3"/>
  <c r="AH172" i="3" a="1"/>
  <c r="B172" i="3"/>
  <c r="I171" i="3" a="1"/>
  <c r="AA172" i="3"/>
  <c r="AJ170" i="3" l="1"/>
  <c r="AL170" i="3"/>
  <c r="AI170" i="3"/>
  <c r="AM170" i="3"/>
  <c r="AK170" i="3"/>
  <c r="AF169" i="3"/>
  <c r="AH172" i="3"/>
  <c r="AD170" i="3" a="1"/>
  <c r="AD170" i="3" s="1"/>
  <c r="AC170" i="3"/>
  <c r="AE172" i="3"/>
  <c r="AG172" i="3" s="1"/>
  <c r="H172" i="3"/>
  <c r="I171" i="3"/>
  <c r="A173" i="3"/>
  <c r="G173" i="3"/>
  <c r="E173" i="3"/>
  <c r="F173" i="3"/>
  <c r="AE173" i="3" a="1"/>
  <c r="AA173" i="3"/>
  <c r="AH173" i="3" a="1"/>
  <c r="H173" i="3" a="1"/>
  <c r="B173" i="3"/>
  <c r="C173" i="3"/>
  <c r="D173" i="3"/>
  <c r="I172" i="3" a="1"/>
  <c r="AI171" i="3" l="1"/>
  <c r="AK171" i="3"/>
  <c r="AM171" i="3"/>
  <c r="AL171" i="3"/>
  <c r="AJ171" i="3"/>
  <c r="AH173" i="3"/>
  <c r="AF170" i="3"/>
  <c r="AD171" i="3" a="1"/>
  <c r="AD171" i="3" s="1"/>
  <c r="H173" i="3"/>
  <c r="AE173" i="3"/>
  <c r="AG173" i="3" s="1"/>
  <c r="I172" i="3"/>
  <c r="AC171" i="3"/>
  <c r="A174" i="3"/>
  <c r="B174" i="3"/>
  <c r="F174" i="3"/>
  <c r="G174" i="3"/>
  <c r="H174" i="3" a="1"/>
  <c r="C174" i="3"/>
  <c r="E174" i="3"/>
  <c r="D174" i="3"/>
  <c r="AA174" i="3"/>
  <c r="AE174" i="3" a="1"/>
  <c r="AH174" i="3" a="1"/>
  <c r="I173" i="3" a="1"/>
  <c r="AJ172" i="3" l="1"/>
  <c r="AL172" i="3"/>
  <c r="AK172" i="3"/>
  <c r="AI172" i="3"/>
  <c r="AM172" i="3"/>
  <c r="AF171" i="3"/>
  <c r="AH174" i="3"/>
  <c r="AD172" i="3" a="1"/>
  <c r="AD172" i="3" s="1"/>
  <c r="I173" i="3"/>
  <c r="AE174" i="3"/>
  <c r="AG174" i="3" s="1"/>
  <c r="H174" i="3"/>
  <c r="AC172" i="3"/>
  <c r="A175" i="3"/>
  <c r="F175" i="3"/>
  <c r="B175" i="3"/>
  <c r="H175" i="3" a="1"/>
  <c r="AH175" i="3" a="1"/>
  <c r="G175" i="3"/>
  <c r="AA175" i="3"/>
  <c r="AE175" i="3" a="1"/>
  <c r="E175" i="3"/>
  <c r="C175" i="3"/>
  <c r="D175" i="3"/>
  <c r="I174" i="3" a="1"/>
  <c r="AI173" i="3" l="1"/>
  <c r="AK173" i="3"/>
  <c r="AM173" i="3"/>
  <c r="AJ173" i="3"/>
  <c r="AL173" i="3"/>
  <c r="AH175" i="3"/>
  <c r="AD173" i="3" a="1"/>
  <c r="AD173" i="3" s="1"/>
  <c r="AF172" i="3"/>
  <c r="H175" i="3"/>
  <c r="AE175" i="3"/>
  <c r="AG175" i="3" s="1"/>
  <c r="I174" i="3"/>
  <c r="A176" i="3"/>
  <c r="AC173" i="3"/>
  <c r="F176" i="3"/>
  <c r="D176" i="3"/>
  <c r="G176" i="3"/>
  <c r="C176" i="3"/>
  <c r="E176" i="3"/>
  <c r="H176" i="3" a="1"/>
  <c r="AA176" i="3"/>
  <c r="AE176" i="3" a="1"/>
  <c r="B176" i="3"/>
  <c r="AH176" i="3" a="1"/>
  <c r="I175" i="3" a="1"/>
  <c r="AJ174" i="3" l="1"/>
  <c r="AL174" i="3"/>
  <c r="AI174" i="3"/>
  <c r="AM174" i="3"/>
  <c r="AK174" i="3"/>
  <c r="AH176" i="3"/>
  <c r="AF173" i="3"/>
  <c r="AD174" i="3" a="1"/>
  <c r="AD174" i="3" s="1"/>
  <c r="H176" i="3"/>
  <c r="AE176" i="3"/>
  <c r="AG176" i="3" s="1"/>
  <c r="I175" i="3"/>
  <c r="AC174" i="3"/>
  <c r="A177" i="3"/>
  <c r="AE177" i="3" a="1"/>
  <c r="C177" i="3"/>
  <c r="AH177" i="3" a="1"/>
  <c r="E177" i="3"/>
  <c r="D177" i="3"/>
  <c r="F177" i="3"/>
  <c r="B177" i="3"/>
  <c r="G177" i="3"/>
  <c r="AA177" i="3"/>
  <c r="H177" i="3" a="1"/>
  <c r="I176" i="3" a="1"/>
  <c r="AI175" i="3" l="1"/>
  <c r="AK175" i="3"/>
  <c r="AM175" i="3"/>
  <c r="AL175" i="3"/>
  <c r="AJ175" i="3"/>
  <c r="AF174" i="3"/>
  <c r="AH177" i="3"/>
  <c r="AD175" i="3" a="1"/>
  <c r="AD175" i="3" s="1"/>
  <c r="H177" i="3"/>
  <c r="AE177" i="3"/>
  <c r="I176" i="3"/>
  <c r="A178" i="3"/>
  <c r="AC175" i="3"/>
  <c r="I177" i="3" a="1"/>
  <c r="AH178" i="3" a="1"/>
  <c r="E178" i="3"/>
  <c r="H178" i="3" a="1"/>
  <c r="F178" i="3"/>
  <c r="B178" i="3"/>
  <c r="AE178" i="3" a="1"/>
  <c r="AA178" i="3"/>
  <c r="C178" i="3"/>
  <c r="G178" i="3"/>
  <c r="D178" i="3"/>
  <c r="AJ176" i="3" l="1"/>
  <c r="AL176" i="3"/>
  <c r="AK176" i="3"/>
  <c r="AI176" i="3"/>
  <c r="AM176" i="3"/>
  <c r="AH178" i="3"/>
  <c r="AF175" i="3"/>
  <c r="AD176" i="3" a="1"/>
  <c r="AD176" i="3" s="1"/>
  <c r="AC176" i="3"/>
  <c r="H178" i="3"/>
  <c r="AE178" i="3"/>
  <c r="AG178" i="3" s="1"/>
  <c r="I177" i="3"/>
  <c r="A179" i="3"/>
  <c r="AG177" i="3"/>
  <c r="F179" i="3"/>
  <c r="AH179" i="3" a="1"/>
  <c r="G179" i="3"/>
  <c r="E179" i="3"/>
  <c r="AE179" i="3" a="1"/>
  <c r="B179" i="3"/>
  <c r="C179" i="3"/>
  <c r="AA179" i="3"/>
  <c r="H179" i="3" a="1"/>
  <c r="D179" i="3"/>
  <c r="I178" i="3" a="1"/>
  <c r="AI177" i="3" l="1"/>
  <c r="AK177" i="3"/>
  <c r="AM177" i="3"/>
  <c r="AJ177" i="3"/>
  <c r="AL177" i="3"/>
  <c r="AH179" i="3"/>
  <c r="AF176" i="3"/>
  <c r="AD177" i="3" a="1"/>
  <c r="AD177" i="3" s="1"/>
  <c r="AE179" i="3"/>
  <c r="H179" i="3"/>
  <c r="I178" i="3"/>
  <c r="A180" i="3"/>
  <c r="AC177" i="3"/>
  <c r="D180" i="3"/>
  <c r="AH180" i="3" a="1"/>
  <c r="AA180" i="3"/>
  <c r="I179" i="3" a="1"/>
  <c r="F180" i="3"/>
  <c r="B180" i="3"/>
  <c r="AE180" i="3" a="1"/>
  <c r="H180" i="3" a="1"/>
  <c r="C180" i="3"/>
  <c r="G180" i="3"/>
  <c r="E180" i="3"/>
  <c r="AJ178" i="3" l="1"/>
  <c r="AL178" i="3"/>
  <c r="AI178" i="3"/>
  <c r="AM178" i="3"/>
  <c r="AK178" i="3"/>
  <c r="AH180" i="3"/>
  <c r="AF177" i="3"/>
  <c r="AD178" i="3" a="1"/>
  <c r="AD178" i="3" s="1"/>
  <c r="AC178" i="3"/>
  <c r="H180" i="3"/>
  <c r="AE180" i="3"/>
  <c r="AG180" i="3" s="1"/>
  <c r="I179" i="3"/>
  <c r="A181" i="3"/>
  <c r="AG179" i="3"/>
  <c r="H181" i="3" a="1"/>
  <c r="F181" i="3"/>
  <c r="G181" i="3"/>
  <c r="AA181" i="3"/>
  <c r="AH181" i="3" a="1"/>
  <c r="B181" i="3"/>
  <c r="C181" i="3"/>
  <c r="AE181" i="3" a="1"/>
  <c r="E181" i="3"/>
  <c r="D181" i="3"/>
  <c r="I180" i="3" a="1"/>
  <c r="AI179" i="3" l="1"/>
  <c r="AK179" i="3"/>
  <c r="AM179" i="3"/>
  <c r="AL179" i="3"/>
  <c r="AJ179" i="3"/>
  <c r="AH181" i="3"/>
  <c r="AF178" i="3"/>
  <c r="AD179" i="3" a="1"/>
  <c r="AD179" i="3" s="1"/>
  <c r="AE181" i="3"/>
  <c r="H181" i="3"/>
  <c r="I180" i="3"/>
  <c r="AC179" i="3"/>
  <c r="A182" i="3"/>
  <c r="G182" i="3"/>
  <c r="AA182" i="3"/>
  <c r="AE182" i="3" a="1"/>
  <c r="B182" i="3"/>
  <c r="AH182" i="3" a="1"/>
  <c r="H182" i="3" a="1"/>
  <c r="F182" i="3"/>
  <c r="E182" i="3"/>
  <c r="C182" i="3"/>
  <c r="D182" i="3"/>
  <c r="I181" i="3" a="1"/>
  <c r="AJ180" i="3" l="1"/>
  <c r="AL180" i="3"/>
  <c r="AK180" i="3"/>
  <c r="AI180" i="3"/>
  <c r="AM180" i="3"/>
  <c r="AF179" i="3"/>
  <c r="AH182" i="3"/>
  <c r="AD180" i="3" a="1"/>
  <c r="AD180" i="3" s="1"/>
  <c r="AC180" i="3"/>
  <c r="AE182" i="3"/>
  <c r="AG182" i="3" s="1"/>
  <c r="H182" i="3"/>
  <c r="I181" i="3"/>
  <c r="AG181" i="3"/>
  <c r="A183" i="3"/>
  <c r="AA183" i="3"/>
  <c r="E183" i="3"/>
  <c r="C183" i="3"/>
  <c r="G183" i="3"/>
  <c r="AE183" i="3" a="1"/>
  <c r="F183" i="3"/>
  <c r="H183" i="3" a="1"/>
  <c r="AH183" i="3" a="1"/>
  <c r="D183" i="3"/>
  <c r="I182" i="3" a="1"/>
  <c r="B183" i="3"/>
  <c r="AI181" i="3" l="1"/>
  <c r="AK181" i="3"/>
  <c r="AM181" i="3"/>
  <c r="AJ181" i="3"/>
  <c r="AL181" i="3"/>
  <c r="AH183" i="3"/>
  <c r="AF180" i="3"/>
  <c r="AD181" i="3" a="1"/>
  <c r="AD181" i="3" s="1"/>
  <c r="I182" i="3"/>
  <c r="AE183" i="3"/>
  <c r="AG183" i="3" s="1"/>
  <c r="H183" i="3"/>
  <c r="AC181" i="3"/>
  <c r="A184" i="3"/>
  <c r="B184" i="3"/>
  <c r="E184" i="3"/>
  <c r="C184" i="3"/>
  <c r="AA184" i="3"/>
  <c r="AE184" i="3" a="1"/>
  <c r="AH184" i="3" a="1"/>
  <c r="H184" i="3" a="1"/>
  <c r="G184" i="3"/>
  <c r="I183" i="3" a="1"/>
  <c r="F184" i="3"/>
  <c r="D184" i="3"/>
  <c r="AJ182" i="3" l="1"/>
  <c r="AL182" i="3"/>
  <c r="AI182" i="3"/>
  <c r="AM182" i="3"/>
  <c r="AK182" i="3"/>
  <c r="AH184" i="3"/>
  <c r="AD182" i="3" a="1"/>
  <c r="AD182" i="3" s="1"/>
  <c r="AF181" i="3"/>
  <c r="H184" i="3"/>
  <c r="AE184" i="3"/>
  <c r="I183" i="3"/>
  <c r="A185" i="3"/>
  <c r="AC182" i="3"/>
  <c r="AA185" i="3"/>
  <c r="D185" i="3"/>
  <c r="B185" i="3"/>
  <c r="C185" i="3"/>
  <c r="AE185" i="3" a="1"/>
  <c r="G185" i="3"/>
  <c r="E185" i="3"/>
  <c r="AH185" i="3" a="1"/>
  <c r="F185" i="3"/>
  <c r="H185" i="3" a="1"/>
  <c r="I184" i="3" a="1"/>
  <c r="AI183" i="3" l="1"/>
  <c r="AK183" i="3"/>
  <c r="AM183" i="3"/>
  <c r="AL183" i="3"/>
  <c r="AJ183" i="3"/>
  <c r="AH185" i="3"/>
  <c r="AF182" i="3"/>
  <c r="AD183" i="3" a="1"/>
  <c r="AD183" i="3" s="1"/>
  <c r="AE185" i="3"/>
  <c r="AG185" i="3" s="1"/>
  <c r="H185" i="3"/>
  <c r="I184" i="3"/>
  <c r="AC183" i="3"/>
  <c r="AG184" i="3"/>
  <c r="A186" i="3"/>
  <c r="C186" i="3"/>
  <c r="AH186" i="3" a="1"/>
  <c r="F186" i="3"/>
  <c r="D186" i="3"/>
  <c r="B186" i="3"/>
  <c r="E186" i="3"/>
  <c r="G186" i="3"/>
  <c r="H186" i="3" a="1"/>
  <c r="AE186" i="3" a="1"/>
  <c r="AA186" i="3"/>
  <c r="I185" i="3" a="1"/>
  <c r="AJ184" i="3" l="1"/>
  <c r="AL184" i="3"/>
  <c r="AK184" i="3"/>
  <c r="AI184" i="3"/>
  <c r="AM184" i="3"/>
  <c r="AF183" i="3"/>
  <c r="AH186" i="3"/>
  <c r="AD184" i="3" a="1"/>
  <c r="AD184" i="3" s="1"/>
  <c r="AE186" i="3"/>
  <c r="AG186" i="3" s="1"/>
  <c r="H186" i="3"/>
  <c r="I185" i="3"/>
  <c r="A187" i="3"/>
  <c r="AC184" i="3"/>
  <c r="AH187" i="3" a="1"/>
  <c r="AE187" i="3" a="1"/>
  <c r="F187" i="3"/>
  <c r="H187" i="3" a="1"/>
  <c r="AA187" i="3"/>
  <c r="C187" i="3"/>
  <c r="D187" i="3"/>
  <c r="B187" i="3"/>
  <c r="G187" i="3"/>
  <c r="E187" i="3"/>
  <c r="I186" i="3" a="1"/>
  <c r="AI185" i="3" l="1"/>
  <c r="AK185" i="3"/>
  <c r="AM185" i="3"/>
  <c r="AJ185" i="3"/>
  <c r="AL185" i="3"/>
  <c r="AH187" i="3"/>
  <c r="AF184" i="3"/>
  <c r="AD185" i="3" a="1"/>
  <c r="AD185" i="3" s="1"/>
  <c r="AE187" i="3"/>
  <c r="AG187" i="3" s="1"/>
  <c r="H187" i="3"/>
  <c r="I186" i="3"/>
  <c r="AC185" i="3"/>
  <c r="A188" i="3"/>
  <c r="AA188" i="3"/>
  <c r="F188" i="3"/>
  <c r="H188" i="3" a="1"/>
  <c r="AE188" i="3" a="1"/>
  <c r="E188" i="3"/>
  <c r="B188" i="3"/>
  <c r="C188" i="3"/>
  <c r="D188" i="3"/>
  <c r="AH188" i="3" a="1"/>
  <c r="G188" i="3"/>
  <c r="I187" i="3" a="1"/>
  <c r="AJ186" i="3" l="1"/>
  <c r="AL186" i="3"/>
  <c r="AI186" i="3"/>
  <c r="AM186" i="3"/>
  <c r="AK186" i="3"/>
  <c r="AH188" i="3"/>
  <c r="AD186" i="3" a="1"/>
  <c r="AD186" i="3" s="1"/>
  <c r="AF185" i="3"/>
  <c r="AE188" i="3"/>
  <c r="AG188" i="3" s="1"/>
  <c r="H188" i="3"/>
  <c r="I187" i="3"/>
  <c r="AC186" i="3"/>
  <c r="A189" i="3"/>
  <c r="E189" i="3"/>
  <c r="H189" i="3" a="1"/>
  <c r="AH189" i="3" a="1"/>
  <c r="AA189" i="3"/>
  <c r="G189" i="3"/>
  <c r="F189" i="3"/>
  <c r="AE189" i="3" a="1"/>
  <c r="D189" i="3"/>
  <c r="B189" i="3"/>
  <c r="I188" i="3" a="1"/>
  <c r="C189" i="3"/>
  <c r="AI187" i="3" l="1"/>
  <c r="AK187" i="3"/>
  <c r="AM187" i="3"/>
  <c r="AL187" i="3"/>
  <c r="AJ187" i="3"/>
  <c r="AH189" i="3"/>
  <c r="AF186" i="3"/>
  <c r="AD187" i="3" a="1"/>
  <c r="AD187" i="3" s="1"/>
  <c r="AE189" i="3"/>
  <c r="AG189" i="3" s="1"/>
  <c r="H189" i="3"/>
  <c r="I188" i="3"/>
  <c r="AC187" i="3"/>
  <c r="A190" i="3"/>
  <c r="C190" i="3"/>
  <c r="AA190" i="3"/>
  <c r="AH190" i="3" a="1"/>
  <c r="F190" i="3"/>
  <c r="H190" i="3" a="1"/>
  <c r="D190" i="3"/>
  <c r="G190" i="3"/>
  <c r="B190" i="3"/>
  <c r="I189" i="3" a="1"/>
  <c r="E190" i="3"/>
  <c r="AE190" i="3" a="1"/>
  <c r="AJ188" i="3" l="1"/>
  <c r="AL188" i="3"/>
  <c r="AK188" i="3"/>
  <c r="AI188" i="3"/>
  <c r="AM188" i="3"/>
  <c r="AF187" i="3"/>
  <c r="AH190" i="3"/>
  <c r="AD188" i="3" a="1"/>
  <c r="AD188" i="3" s="1"/>
  <c r="AC188" i="3"/>
  <c r="AE190" i="3"/>
  <c r="AG190" i="3" s="1"/>
  <c r="H190" i="3"/>
  <c r="I189" i="3"/>
  <c r="A191" i="3"/>
  <c r="C191" i="3"/>
  <c r="AE191" i="3" a="1"/>
  <c r="G191" i="3"/>
  <c r="B191" i="3"/>
  <c r="H191" i="3" a="1"/>
  <c r="AH191" i="3" a="1"/>
  <c r="I190" i="3" a="1"/>
  <c r="F191" i="3"/>
  <c r="D191" i="3"/>
  <c r="AA191" i="3"/>
  <c r="E191" i="3"/>
  <c r="AI189" i="3" l="1"/>
  <c r="AK189" i="3"/>
  <c r="AM189" i="3"/>
  <c r="AJ189" i="3"/>
  <c r="AL189" i="3"/>
  <c r="AH191" i="3"/>
  <c r="AF188" i="3"/>
  <c r="AD189" i="3" a="1"/>
  <c r="AD189" i="3" s="1"/>
  <c r="I190" i="3"/>
  <c r="AE191" i="3"/>
  <c r="AG191" i="3" s="1"/>
  <c r="H191" i="3"/>
  <c r="AC189" i="3"/>
  <c r="A192" i="3"/>
  <c r="E192" i="3"/>
  <c r="AE192" i="3" a="1"/>
  <c r="F192" i="3"/>
  <c r="G192" i="3"/>
  <c r="C192" i="3"/>
  <c r="AH192" i="3" a="1"/>
  <c r="H192" i="3" a="1"/>
  <c r="D192" i="3"/>
  <c r="AA192" i="3"/>
  <c r="B192" i="3"/>
  <c r="I191" i="3" a="1"/>
  <c r="AJ190" i="3" l="1"/>
  <c r="AL190" i="3"/>
  <c r="AI190" i="3"/>
  <c r="AM190" i="3"/>
  <c r="AK190" i="3"/>
  <c r="AH192" i="3"/>
  <c r="AD190" i="3" a="1"/>
  <c r="AD190" i="3" s="1"/>
  <c r="AF189" i="3"/>
  <c r="I191" i="3"/>
  <c r="H192" i="3"/>
  <c r="AE192" i="3"/>
  <c r="AG192" i="3" s="1"/>
  <c r="A193" i="3"/>
  <c r="AC190" i="3"/>
  <c r="D193" i="3"/>
  <c r="B193" i="3"/>
  <c r="AH193" i="3" a="1"/>
  <c r="I192" i="3" a="1"/>
  <c r="F193" i="3"/>
  <c r="C193" i="3"/>
  <c r="H193" i="3" a="1"/>
  <c r="AA193" i="3"/>
  <c r="E193" i="3"/>
  <c r="G193" i="3"/>
  <c r="AE193" i="3" a="1"/>
  <c r="AI191" i="3" l="1"/>
  <c r="AK191" i="3"/>
  <c r="AM191" i="3"/>
  <c r="AL191" i="3"/>
  <c r="AJ191" i="3"/>
  <c r="AH193" i="3"/>
  <c r="AF190" i="3"/>
  <c r="AD191" i="3" a="1"/>
  <c r="AD191" i="3" s="1"/>
  <c r="AE193" i="3"/>
  <c r="AG193" i="3" s="1"/>
  <c r="H193" i="3"/>
  <c r="I192" i="3"/>
  <c r="A194" i="3"/>
  <c r="AC191" i="3"/>
  <c r="D194" i="3"/>
  <c r="B194" i="3"/>
  <c r="F194" i="3"/>
  <c r="H194" i="3" a="1"/>
  <c r="E194" i="3"/>
  <c r="AE194" i="3" a="1"/>
  <c r="C194" i="3"/>
  <c r="G194" i="3"/>
  <c r="AA194" i="3"/>
  <c r="AH194" i="3" a="1"/>
  <c r="I193" i="3" a="1"/>
  <c r="AJ192" i="3" l="1"/>
  <c r="AL192" i="3"/>
  <c r="AK192" i="3"/>
  <c r="AI192" i="3"/>
  <c r="AM192" i="3"/>
  <c r="AH194" i="3"/>
  <c r="AF191" i="3"/>
  <c r="AD192" i="3" a="1"/>
  <c r="AD192" i="3" s="1"/>
  <c r="I193" i="3"/>
  <c r="H194" i="3"/>
  <c r="AE194" i="3"/>
  <c r="AG194" i="3" s="1"/>
  <c r="AC192" i="3"/>
  <c r="A195" i="3"/>
  <c r="AH195" i="3" a="1"/>
  <c r="AA195" i="3"/>
  <c r="F195" i="3"/>
  <c r="G195" i="3"/>
  <c r="E195" i="3"/>
  <c r="H195" i="3" a="1"/>
  <c r="B195" i="3"/>
  <c r="C195" i="3"/>
  <c r="AE195" i="3" a="1"/>
  <c r="I194" i="3" a="1"/>
  <c r="D195" i="3"/>
  <c r="AI193" i="3" l="1"/>
  <c r="AJ193" i="3"/>
  <c r="AL193" i="3"/>
  <c r="AK193" i="3"/>
  <c r="AM193" i="3"/>
  <c r="AH195" i="3"/>
  <c r="AD193" i="3" a="1"/>
  <c r="AD193" i="3" s="1"/>
  <c r="AE195" i="3"/>
  <c r="AG195" i="3" s="1"/>
  <c r="H195" i="3"/>
  <c r="I194" i="3"/>
  <c r="A196" i="3"/>
  <c r="AF192" i="3"/>
  <c r="AC193" i="3"/>
  <c r="AE196" i="3" a="1"/>
  <c r="AH196" i="3" a="1"/>
  <c r="H196" i="3" a="1"/>
  <c r="G196" i="3"/>
  <c r="AA196" i="3"/>
  <c r="B196" i="3"/>
  <c r="I195" i="3" a="1"/>
  <c r="C196" i="3"/>
  <c r="D196" i="3"/>
  <c r="E196" i="3"/>
  <c r="F196" i="3"/>
  <c r="AI194" i="3" l="1"/>
  <c r="AK194" i="3"/>
  <c r="AM194" i="3"/>
  <c r="AJ194" i="3"/>
  <c r="AL194" i="3"/>
  <c r="AH196" i="3"/>
  <c r="AF193" i="3"/>
  <c r="AD194" i="3" a="1"/>
  <c r="AD194" i="3" s="1"/>
  <c r="AC194" i="3"/>
  <c r="AE196" i="3"/>
  <c r="AG196" i="3" s="1"/>
  <c r="H196" i="3"/>
  <c r="I195" i="3"/>
  <c r="A197" i="3"/>
  <c r="AE197" i="3" a="1"/>
  <c r="G197" i="3"/>
  <c r="AA197" i="3"/>
  <c r="AH197" i="3" a="1"/>
  <c r="D197" i="3"/>
  <c r="H197" i="3" a="1"/>
  <c r="E197" i="3"/>
  <c r="B197" i="3"/>
  <c r="C197" i="3"/>
  <c r="I196" i="3" a="1"/>
  <c r="F197" i="3"/>
  <c r="AJ195" i="3" l="1"/>
  <c r="AL195" i="3"/>
  <c r="AI195" i="3"/>
  <c r="AK195" i="3"/>
  <c r="AM195" i="3"/>
  <c r="AH197" i="3"/>
  <c r="AF194" i="3"/>
  <c r="AD195" i="3" a="1"/>
  <c r="AD195" i="3" s="1"/>
  <c r="AE197" i="3"/>
  <c r="AG197" i="3" s="1"/>
  <c r="H197" i="3"/>
  <c r="I196" i="3"/>
  <c r="A198" i="3"/>
  <c r="AC195" i="3"/>
  <c r="AH198" i="3" a="1"/>
  <c r="H198" i="3" a="1"/>
  <c r="B198" i="3"/>
  <c r="E198" i="3"/>
  <c r="G198" i="3"/>
  <c r="C198" i="3"/>
  <c r="AA198" i="3"/>
  <c r="D198" i="3"/>
  <c r="AE198" i="3" a="1"/>
  <c r="F198" i="3"/>
  <c r="I197" i="3" a="1"/>
  <c r="AI196" i="3" l="1"/>
  <c r="AK196" i="3"/>
  <c r="AM196" i="3"/>
  <c r="AJ196" i="3"/>
  <c r="AL196" i="3"/>
  <c r="AH198" i="3"/>
  <c r="AF195" i="3"/>
  <c r="AD196" i="3" a="1"/>
  <c r="AD196" i="3" s="1"/>
  <c r="I197" i="3"/>
  <c r="H198" i="3"/>
  <c r="AE198" i="3"/>
  <c r="AG198" i="3" s="1"/>
  <c r="AC196" i="3"/>
  <c r="A199" i="3"/>
  <c r="AA199" i="3"/>
  <c r="B199" i="3"/>
  <c r="E199" i="3"/>
  <c r="G199" i="3"/>
  <c r="F199" i="3"/>
  <c r="AE199" i="3" a="1"/>
  <c r="AH199" i="3" a="1"/>
  <c r="C199" i="3"/>
  <c r="H199" i="3" a="1"/>
  <c r="D199" i="3"/>
  <c r="I198" i="3" a="1"/>
  <c r="AJ197" i="3" l="1"/>
  <c r="AL197" i="3"/>
  <c r="AI197" i="3"/>
  <c r="AK197" i="3"/>
  <c r="AM197" i="3"/>
  <c r="AH199" i="3"/>
  <c r="AD197" i="3" a="1"/>
  <c r="AD197" i="3" s="1"/>
  <c r="AF196" i="3"/>
  <c r="I198" i="3"/>
  <c r="AE199" i="3"/>
  <c r="AG199" i="3" s="1"/>
  <c r="H199" i="3"/>
  <c r="A200" i="3"/>
  <c r="AC197" i="3"/>
  <c r="G200" i="3"/>
  <c r="AA200" i="3"/>
  <c r="AE200" i="3" a="1"/>
  <c r="AH200" i="3" a="1"/>
  <c r="B200" i="3"/>
  <c r="C200" i="3"/>
  <c r="F200" i="3"/>
  <c r="H200" i="3" a="1"/>
  <c r="D200" i="3"/>
  <c r="E200" i="3"/>
  <c r="I199" i="3" a="1"/>
  <c r="AI198" i="3" l="1"/>
  <c r="AK198" i="3"/>
  <c r="AM198" i="3"/>
  <c r="AJ198" i="3"/>
  <c r="AL198" i="3"/>
  <c r="AH200" i="3"/>
  <c r="AF197" i="3"/>
  <c r="AD198" i="3" a="1"/>
  <c r="AD198" i="3" s="1"/>
  <c r="I199" i="3"/>
  <c r="H200" i="3"/>
  <c r="AE200" i="3"/>
  <c r="AG200" i="3" s="1"/>
  <c r="A201" i="3"/>
  <c r="AC198" i="3"/>
  <c r="B201" i="3"/>
  <c r="C201" i="3"/>
  <c r="F201" i="3"/>
  <c r="AH201" i="3" a="1"/>
  <c r="H201" i="3" a="1"/>
  <c r="D201" i="3"/>
  <c r="AE201" i="3" a="1"/>
  <c r="E201" i="3"/>
  <c r="G201" i="3"/>
  <c r="AA201" i="3"/>
  <c r="I200" i="3" a="1"/>
  <c r="AJ199" i="3" l="1"/>
  <c r="AL199" i="3"/>
  <c r="AI199" i="3"/>
  <c r="AK199" i="3"/>
  <c r="AM199" i="3"/>
  <c r="AH201" i="3"/>
  <c r="AF198" i="3"/>
  <c r="AD199" i="3" a="1"/>
  <c r="AD199" i="3" s="1"/>
  <c r="AC199" i="3"/>
  <c r="I200" i="3"/>
  <c r="AE201" i="3"/>
  <c r="AG201" i="3" s="1"/>
  <c r="H201" i="3"/>
  <c r="A202" i="3"/>
  <c r="C202" i="3"/>
  <c r="D202" i="3"/>
  <c r="H202" i="3" a="1"/>
  <c r="AA202" i="3"/>
  <c r="AH202" i="3" a="1"/>
  <c r="B202" i="3"/>
  <c r="I201" i="3" a="1"/>
  <c r="G202" i="3"/>
  <c r="F202" i="3"/>
  <c r="E202" i="3"/>
  <c r="AE202" i="3" a="1"/>
  <c r="AI200" i="3" l="1"/>
  <c r="AK200" i="3"/>
  <c r="AM200" i="3"/>
  <c r="AJ200" i="3"/>
  <c r="AL200" i="3"/>
  <c r="AH202" i="3"/>
  <c r="AF199" i="3"/>
  <c r="AD200" i="3" a="1"/>
  <c r="AD200" i="3" s="1"/>
  <c r="AE202" i="3"/>
  <c r="AG202" i="3" s="1"/>
  <c r="H202" i="3"/>
  <c r="I201" i="3"/>
  <c r="AC200" i="3"/>
  <c r="A203" i="3"/>
  <c r="G203" i="3"/>
  <c r="B203" i="3"/>
  <c r="AH203" i="3" a="1"/>
  <c r="C203" i="3"/>
  <c r="AA203" i="3"/>
  <c r="I202" i="3" a="1"/>
  <c r="E203" i="3"/>
  <c r="H203" i="3" a="1"/>
  <c r="F203" i="3"/>
  <c r="AE203" i="3" a="1"/>
  <c r="D203" i="3"/>
  <c r="AJ201" i="3" l="1"/>
  <c r="AL201" i="3"/>
  <c r="AI201" i="3"/>
  <c r="AK201" i="3"/>
  <c r="AM201" i="3"/>
  <c r="AH203" i="3"/>
  <c r="AD201" i="3" a="1"/>
  <c r="AD201" i="3" s="1"/>
  <c r="AF200" i="3"/>
  <c r="AC201" i="3"/>
  <c r="AE203" i="3"/>
  <c r="AG203" i="3" s="1"/>
  <c r="H203" i="3"/>
  <c r="I202" i="3"/>
  <c r="A204" i="3"/>
  <c r="AE204" i="3" a="1"/>
  <c r="B204" i="3"/>
  <c r="AA204" i="3"/>
  <c r="AH204" i="3" a="1"/>
  <c r="D204" i="3"/>
  <c r="E204" i="3"/>
  <c r="F204" i="3"/>
  <c r="I203" i="3" a="1"/>
  <c r="C204" i="3"/>
  <c r="H204" i="3" a="1"/>
  <c r="G204" i="3"/>
  <c r="AI202" i="3" l="1"/>
  <c r="AK202" i="3"/>
  <c r="AM202" i="3"/>
  <c r="AJ202" i="3"/>
  <c r="AL202" i="3"/>
  <c r="AH204" i="3"/>
  <c r="AD202" i="3" a="1"/>
  <c r="AD202" i="3" s="1"/>
  <c r="AF201" i="3"/>
  <c r="H204" i="3"/>
  <c r="AE204" i="3"/>
  <c r="AG204" i="3" s="1"/>
  <c r="I203" i="3"/>
  <c r="A205" i="3"/>
  <c r="AC202" i="3"/>
  <c r="AE205" i="3" a="1"/>
  <c r="G205" i="3"/>
  <c r="C205" i="3"/>
  <c r="AA205" i="3"/>
  <c r="H205" i="3" a="1"/>
  <c r="I204" i="3" a="1"/>
  <c r="AH205" i="3" a="1"/>
  <c r="D205" i="3"/>
  <c r="B205" i="3"/>
  <c r="F205" i="3"/>
  <c r="E205" i="3"/>
  <c r="AJ203" i="3" l="1"/>
  <c r="AL203" i="3"/>
  <c r="AI203" i="3"/>
  <c r="AK203" i="3"/>
  <c r="AM203" i="3"/>
  <c r="AH205" i="3"/>
  <c r="AF202" i="3"/>
  <c r="AD203" i="3" a="1"/>
  <c r="AD203" i="3" s="1"/>
  <c r="I204" i="3"/>
  <c r="AE205" i="3"/>
  <c r="AG205" i="3" s="1"/>
  <c r="H205" i="3"/>
  <c r="AC203" i="3"/>
  <c r="A206" i="3"/>
  <c r="F206" i="3"/>
  <c r="D206" i="3"/>
  <c r="G206" i="3"/>
  <c r="C206" i="3"/>
  <c r="AH206" i="3" a="1"/>
  <c r="B206" i="3"/>
  <c r="H206" i="3" a="1"/>
  <c r="I205" i="3" a="1"/>
  <c r="E206" i="3"/>
  <c r="AE206" i="3" a="1"/>
  <c r="AA206" i="3"/>
  <c r="AI204" i="3" l="1"/>
  <c r="AK204" i="3"/>
  <c r="AM204" i="3"/>
  <c r="AJ204" i="3"/>
  <c r="AL204" i="3"/>
  <c r="AH206" i="3"/>
  <c r="AD204" i="3" a="1"/>
  <c r="AD204" i="3" s="1"/>
  <c r="AF203" i="3"/>
  <c r="AE206" i="3"/>
  <c r="AG206" i="3" s="1"/>
  <c r="H206" i="3"/>
  <c r="I205" i="3"/>
  <c r="A207" i="3"/>
  <c r="AC204" i="3"/>
  <c r="C207" i="3"/>
  <c r="F207" i="3"/>
  <c r="D207" i="3"/>
  <c r="E207" i="3"/>
  <c r="B207" i="3"/>
  <c r="H207" i="3" a="1"/>
  <c r="AH207" i="3" a="1"/>
  <c r="G207" i="3"/>
  <c r="AA207" i="3"/>
  <c r="AE207" i="3" a="1"/>
  <c r="I206" i="3" a="1"/>
  <c r="AJ205" i="3" l="1"/>
  <c r="AL205" i="3"/>
  <c r="AI205" i="3"/>
  <c r="AK205" i="3"/>
  <c r="AM205" i="3"/>
  <c r="AH207" i="3"/>
  <c r="AF204" i="3"/>
  <c r="AD205" i="3" a="1"/>
  <c r="AD205" i="3" s="1"/>
  <c r="I206" i="3"/>
  <c r="AE207" i="3"/>
  <c r="AG207" i="3" s="1"/>
  <c r="H207" i="3"/>
  <c r="AC205" i="3"/>
  <c r="A208" i="3"/>
  <c r="AE208" i="3" a="1"/>
  <c r="E208" i="3"/>
  <c r="AA208" i="3"/>
  <c r="AH208" i="3" a="1"/>
  <c r="I207" i="3" a="1"/>
  <c r="F208" i="3"/>
  <c r="D208" i="3"/>
  <c r="C208" i="3"/>
  <c r="H208" i="3" a="1"/>
  <c r="B208" i="3"/>
  <c r="G208" i="3"/>
  <c r="AI206" i="3" l="1"/>
  <c r="AK206" i="3"/>
  <c r="AM206" i="3"/>
  <c r="AJ206" i="3"/>
  <c r="AL206" i="3"/>
  <c r="AH208" i="3"/>
  <c r="AD206" i="3" a="1"/>
  <c r="AD206" i="3" s="1"/>
  <c r="AF205" i="3"/>
  <c r="I207" i="3"/>
  <c r="H208" i="3"/>
  <c r="AE208" i="3"/>
  <c r="AG208" i="3" s="1"/>
  <c r="AC206" i="3"/>
  <c r="A209" i="3"/>
  <c r="H209" i="3" a="1"/>
  <c r="AA209" i="3"/>
  <c r="C209" i="3"/>
  <c r="D209" i="3"/>
  <c r="B209" i="3"/>
  <c r="G209" i="3"/>
  <c r="E209" i="3"/>
  <c r="F209" i="3"/>
  <c r="AH209" i="3" a="1"/>
  <c r="AE209" i="3" a="1"/>
  <c r="I208" i="3" a="1"/>
  <c r="AC207" i="3" l="1"/>
  <c r="AJ207" i="3"/>
  <c r="AL207" i="3"/>
  <c r="AI207" i="3"/>
  <c r="AK207" i="3"/>
  <c r="AM207" i="3"/>
  <c r="AH209" i="3"/>
  <c r="AF206" i="3"/>
  <c r="AD207" i="3" a="1"/>
  <c r="AD207" i="3" s="1"/>
  <c r="AF207" i="3" s="1"/>
  <c r="H209" i="3"/>
  <c r="AE209" i="3"/>
  <c r="AG209" i="3" s="1"/>
  <c r="I208" i="3"/>
  <c r="A210" i="3"/>
  <c r="AA210" i="3"/>
  <c r="AE210" i="3" a="1"/>
  <c r="C210" i="3"/>
  <c r="E210" i="3"/>
  <c r="AH210" i="3" a="1"/>
  <c r="H210" i="3" a="1"/>
  <c r="B210" i="3"/>
  <c r="G210" i="3"/>
  <c r="F210" i="3"/>
  <c r="D210" i="3"/>
  <c r="I209" i="3" a="1"/>
  <c r="AI208" i="3" l="1"/>
  <c r="AK208" i="3"/>
  <c r="AM208" i="3"/>
  <c r="AJ208" i="3"/>
  <c r="AL208" i="3"/>
  <c r="AH210" i="3"/>
  <c r="AD208" i="3" a="1"/>
  <c r="AD208" i="3" s="1"/>
  <c r="AE210" i="3"/>
  <c r="AG210" i="3" s="1"/>
  <c r="H210" i="3"/>
  <c r="I209" i="3"/>
  <c r="AC208" i="3"/>
  <c r="A211" i="3"/>
  <c r="AE211" i="3" a="1"/>
  <c r="E211" i="3"/>
  <c r="F211" i="3"/>
  <c r="H211" i="3" a="1"/>
  <c r="AA211" i="3"/>
  <c r="G211" i="3"/>
  <c r="B211" i="3"/>
  <c r="C211" i="3"/>
  <c r="I210" i="3" a="1"/>
  <c r="AH211" i="3" a="1"/>
  <c r="D211" i="3"/>
  <c r="AF208" i="3" l="1"/>
  <c r="AJ209" i="3"/>
  <c r="AL209" i="3"/>
  <c r="AI209" i="3"/>
  <c r="AK209" i="3"/>
  <c r="AM209" i="3"/>
  <c r="AH211" i="3"/>
  <c r="AD209" i="3" a="1"/>
  <c r="AD209" i="3" s="1"/>
  <c r="I210" i="3"/>
  <c r="H211" i="3"/>
  <c r="AE211" i="3"/>
  <c r="AG211" i="3" s="1"/>
  <c r="A212" i="3"/>
  <c r="AC209" i="3"/>
  <c r="E212" i="3"/>
  <c r="C212" i="3"/>
  <c r="B212" i="3"/>
  <c r="AH212" i="3" a="1"/>
  <c r="AA212" i="3"/>
  <c r="AE212" i="3" a="1"/>
  <c r="F212" i="3"/>
  <c r="I211" i="3" a="1"/>
  <c r="D212" i="3"/>
  <c r="H212" i="3" a="1"/>
  <c r="G212" i="3"/>
  <c r="AI210" i="3" l="1"/>
  <c r="AK210" i="3"/>
  <c r="AM210" i="3"/>
  <c r="AJ210" i="3"/>
  <c r="AL210" i="3"/>
  <c r="AH212" i="3"/>
  <c r="AD210" i="3" a="1"/>
  <c r="AD210" i="3" s="1"/>
  <c r="AF209" i="3"/>
  <c r="AC210" i="3"/>
  <c r="I211" i="3"/>
  <c r="H212" i="3"/>
  <c r="AE212" i="3"/>
  <c r="AG212" i="3" s="1"/>
  <c r="A213" i="3"/>
  <c r="F213" i="3"/>
  <c r="B213" i="3"/>
  <c r="G213" i="3"/>
  <c r="AH213" i="3" a="1"/>
  <c r="H213" i="3" a="1"/>
  <c r="C213" i="3"/>
  <c r="AA213" i="3"/>
  <c r="I212" i="3" a="1"/>
  <c r="E213" i="3"/>
  <c r="D213" i="3"/>
  <c r="AE213" i="3" a="1"/>
  <c r="AJ211" i="3" l="1"/>
  <c r="AL211" i="3"/>
  <c r="AI211" i="3"/>
  <c r="AK211" i="3"/>
  <c r="AM211" i="3"/>
  <c r="AH213" i="3"/>
  <c r="AF210" i="3"/>
  <c r="AD211" i="3" a="1"/>
  <c r="AD211" i="3" s="1"/>
  <c r="AE213" i="3"/>
  <c r="AG213" i="3" s="1"/>
  <c r="H213" i="3"/>
  <c r="I212" i="3"/>
  <c r="A214" i="3"/>
  <c r="AC211" i="3"/>
  <c r="AH214" i="3" a="1"/>
  <c r="AA214" i="3"/>
  <c r="AE214" i="3" a="1"/>
  <c r="H214" i="3" a="1"/>
  <c r="I213" i="3" a="1"/>
  <c r="F214" i="3"/>
  <c r="B214" i="3"/>
  <c r="G214" i="3"/>
  <c r="D214" i="3"/>
  <c r="C214" i="3"/>
  <c r="E214" i="3"/>
  <c r="AI212" i="3" l="1"/>
  <c r="AK212" i="3"/>
  <c r="AM212" i="3"/>
  <c r="AJ212" i="3"/>
  <c r="AL212" i="3"/>
  <c r="AH214" i="3"/>
  <c r="AF211" i="3"/>
  <c r="AD212" i="3" a="1"/>
  <c r="AD212" i="3" s="1"/>
  <c r="I213" i="3"/>
  <c r="AE214" i="3"/>
  <c r="AG214" i="3" s="1"/>
  <c r="H214" i="3"/>
  <c r="AC212" i="3"/>
  <c r="A215" i="3"/>
  <c r="E215" i="3"/>
  <c r="B215" i="3"/>
  <c r="G215" i="3"/>
  <c r="H215" i="3" a="1"/>
  <c r="F215" i="3"/>
  <c r="C215" i="3"/>
  <c r="D215" i="3"/>
  <c r="I214" i="3" a="1"/>
  <c r="AH215" i="3" a="1"/>
  <c r="AE215" i="3" a="1"/>
  <c r="AA215" i="3"/>
  <c r="AJ213" i="3" l="1"/>
  <c r="AL213" i="3"/>
  <c r="AI213" i="3"/>
  <c r="AK213" i="3"/>
  <c r="AM213" i="3"/>
  <c r="AH215" i="3"/>
  <c r="AD213" i="3" a="1"/>
  <c r="AD213" i="3" s="1"/>
  <c r="AF212" i="3"/>
  <c r="H215" i="3"/>
  <c r="AE215" i="3"/>
  <c r="AG215" i="3" s="1"/>
  <c r="I214" i="3"/>
  <c r="A216" i="3"/>
  <c r="AC213" i="3"/>
  <c r="H216" i="3" a="1"/>
  <c r="AE216" i="3" a="1"/>
  <c r="G216" i="3"/>
  <c r="C216" i="3"/>
  <c r="E216" i="3"/>
  <c r="B216" i="3"/>
  <c r="AH216" i="3" a="1"/>
  <c r="I215" i="3" a="1"/>
  <c r="F216" i="3"/>
  <c r="AA216" i="3"/>
  <c r="D216" i="3"/>
  <c r="AC214" i="3" l="1"/>
  <c r="AI214" i="3"/>
  <c r="AK214" i="3"/>
  <c r="AM214" i="3"/>
  <c r="AJ214" i="3"/>
  <c r="AL214" i="3"/>
  <c r="AH216" i="3"/>
  <c r="AF213" i="3"/>
  <c r="AD214" i="3" a="1"/>
  <c r="AD214" i="3" s="1"/>
  <c r="AF214" i="3" s="1"/>
  <c r="AE216" i="3"/>
  <c r="AG216" i="3" s="1"/>
  <c r="H216" i="3"/>
  <c r="I215" i="3"/>
  <c r="A217" i="3"/>
  <c r="AH217" i="3" a="1"/>
  <c r="F217" i="3"/>
  <c r="E217" i="3"/>
  <c r="H217" i="3" a="1"/>
  <c r="AA217" i="3"/>
  <c r="B217" i="3"/>
  <c r="G217" i="3"/>
  <c r="AE217" i="3" a="1"/>
  <c r="D217" i="3"/>
  <c r="I216" i="3" a="1"/>
  <c r="C217" i="3"/>
  <c r="AJ215" i="3" l="1"/>
  <c r="AL215" i="3"/>
  <c r="AI215" i="3"/>
  <c r="AK215" i="3"/>
  <c r="AM215" i="3"/>
  <c r="AH217" i="3"/>
  <c r="AD215" i="3" a="1"/>
  <c r="AD215" i="3" s="1"/>
  <c r="AC215" i="3"/>
  <c r="AE217" i="3"/>
  <c r="AG217" i="3" s="1"/>
  <c r="H217" i="3"/>
  <c r="I216" i="3"/>
  <c r="A218" i="3"/>
  <c r="F218" i="3"/>
  <c r="C218" i="3"/>
  <c r="E218" i="3"/>
  <c r="G218" i="3"/>
  <c r="D218" i="3"/>
  <c r="AH218" i="3" a="1"/>
  <c r="AA218" i="3"/>
  <c r="AE218" i="3" a="1"/>
  <c r="B218" i="3"/>
  <c r="H218" i="3" a="1"/>
  <c r="I217" i="3" a="1"/>
  <c r="AI216" i="3" l="1"/>
  <c r="AK216" i="3"/>
  <c r="AM216" i="3"/>
  <c r="AJ216" i="3"/>
  <c r="AL216" i="3"/>
  <c r="AH218" i="3"/>
  <c r="AF215" i="3"/>
  <c r="AD216" i="3" a="1"/>
  <c r="AD216" i="3" s="1"/>
  <c r="AC216" i="3"/>
  <c r="H218" i="3"/>
  <c r="AE218" i="3"/>
  <c r="AG218" i="3" s="1"/>
  <c r="I217" i="3"/>
  <c r="A219" i="3"/>
  <c r="H219" i="3" a="1"/>
  <c r="C219" i="3"/>
  <c r="G219" i="3"/>
  <c r="AA219" i="3"/>
  <c r="B219" i="3"/>
  <c r="E219" i="3"/>
  <c r="F219" i="3"/>
  <c r="AH219" i="3" a="1"/>
  <c r="AE219" i="3" a="1"/>
  <c r="D219" i="3"/>
  <c r="I218" i="3" a="1"/>
  <c r="AJ217" i="3" l="1"/>
  <c r="AL217" i="3"/>
  <c r="AI217" i="3"/>
  <c r="AK217" i="3"/>
  <c r="AM217" i="3"/>
  <c r="AH219" i="3"/>
  <c r="AF216" i="3"/>
  <c r="AD217" i="3" a="1"/>
  <c r="AD217" i="3" s="1"/>
  <c r="I218" i="3"/>
  <c r="AE219" i="3"/>
  <c r="AG219" i="3" s="1"/>
  <c r="H219" i="3"/>
  <c r="A220" i="3"/>
  <c r="AC217" i="3"/>
  <c r="F220" i="3"/>
  <c r="H220" i="3" a="1"/>
  <c r="AA220" i="3"/>
  <c r="B220" i="3"/>
  <c r="G220" i="3"/>
  <c r="AE220" i="3" a="1"/>
  <c r="AH220" i="3" a="1"/>
  <c r="I219" i="3" a="1"/>
  <c r="E220" i="3"/>
  <c r="D220" i="3"/>
  <c r="C220" i="3"/>
  <c r="AI218" i="3" l="1"/>
  <c r="AK218" i="3"/>
  <c r="AM218" i="3"/>
  <c r="AJ218" i="3"/>
  <c r="AL218" i="3"/>
  <c r="AH220" i="3"/>
  <c r="AF217" i="3"/>
  <c r="AD218" i="3" a="1"/>
  <c r="AD218" i="3" s="1"/>
  <c r="AE220" i="3"/>
  <c r="AG220" i="3" s="1"/>
  <c r="H220" i="3"/>
  <c r="I219" i="3"/>
  <c r="A221" i="3"/>
  <c r="AC218" i="3"/>
  <c r="AE221" i="3" a="1"/>
  <c r="D221" i="3"/>
  <c r="AA221" i="3"/>
  <c r="B221" i="3"/>
  <c r="I220" i="3" a="1"/>
  <c r="F221" i="3"/>
  <c r="H221" i="3" a="1"/>
  <c r="C221" i="3"/>
  <c r="E221" i="3"/>
  <c r="AH221" i="3" a="1"/>
  <c r="G221" i="3"/>
  <c r="AJ219" i="3" l="1"/>
  <c r="AL219" i="3"/>
  <c r="AI219" i="3"/>
  <c r="AM219" i="3"/>
  <c r="AK219" i="3"/>
  <c r="AH221" i="3"/>
  <c r="AF218" i="3"/>
  <c r="AD219" i="3" a="1"/>
  <c r="AD219" i="3" s="1"/>
  <c r="AE221" i="3"/>
  <c r="AG221" i="3" s="1"/>
  <c r="H221" i="3"/>
  <c r="I220" i="3"/>
  <c r="AC219" i="3"/>
  <c r="A222" i="3"/>
  <c r="H222" i="3" a="1"/>
  <c r="AA222" i="3"/>
  <c r="AE222" i="3" a="1"/>
  <c r="D222" i="3"/>
  <c r="C222" i="3"/>
  <c r="G222" i="3"/>
  <c r="E222" i="3"/>
  <c r="AH222" i="3" a="1"/>
  <c r="B222" i="3"/>
  <c r="F222" i="3"/>
  <c r="I221" i="3" a="1"/>
  <c r="AI220" i="3" l="1"/>
  <c r="AK220" i="3"/>
  <c r="AM220" i="3"/>
  <c r="AL220" i="3"/>
  <c r="AJ220" i="3"/>
  <c r="AF219" i="3"/>
  <c r="AH222" i="3"/>
  <c r="AD220" i="3" a="1"/>
  <c r="AD220" i="3" s="1"/>
  <c r="AC220" i="3"/>
  <c r="AE222" i="3"/>
  <c r="AG222" i="3" s="1"/>
  <c r="H222" i="3"/>
  <c r="I221" i="3"/>
  <c r="A223" i="3"/>
  <c r="G223" i="3"/>
  <c r="C223" i="3"/>
  <c r="H223" i="3" a="1"/>
  <c r="AA223" i="3"/>
  <c r="AE223" i="3" a="1"/>
  <c r="E223" i="3"/>
  <c r="F223" i="3"/>
  <c r="D223" i="3"/>
  <c r="AH223" i="3" a="1"/>
  <c r="B223" i="3"/>
  <c r="I222" i="3" a="1"/>
  <c r="AJ221" i="3" l="1"/>
  <c r="AL221" i="3"/>
  <c r="AK221" i="3"/>
  <c r="AI221" i="3"/>
  <c r="AM221" i="3"/>
  <c r="AH223" i="3"/>
  <c r="AF220" i="3"/>
  <c r="AD221" i="3" a="1"/>
  <c r="AD221" i="3" s="1"/>
  <c r="AC221" i="3"/>
  <c r="I222" i="3"/>
  <c r="H223" i="3"/>
  <c r="AE223" i="3"/>
  <c r="AG223" i="3" s="1"/>
  <c r="A224" i="3"/>
  <c r="F224" i="3"/>
  <c r="E224" i="3"/>
  <c r="B224" i="3"/>
  <c r="I223" i="3" a="1"/>
  <c r="AA224" i="3"/>
  <c r="D224" i="3"/>
  <c r="AH224" i="3" a="1"/>
  <c r="H224" i="3" a="1"/>
  <c r="C224" i="3"/>
  <c r="G224" i="3"/>
  <c r="AE224" i="3" a="1"/>
  <c r="AI222" i="3" l="1"/>
  <c r="AK222" i="3"/>
  <c r="AM222" i="3"/>
  <c r="AJ222" i="3"/>
  <c r="AL222" i="3"/>
  <c r="AF221" i="3"/>
  <c r="AH224" i="3"/>
  <c r="AD222" i="3" a="1"/>
  <c r="AD222" i="3" s="1"/>
  <c r="AE224" i="3"/>
  <c r="AG224" i="3" s="1"/>
  <c r="H224" i="3"/>
  <c r="I223" i="3"/>
  <c r="A225" i="3"/>
  <c r="AC222" i="3"/>
  <c r="AH225" i="3" a="1"/>
  <c r="F225" i="3"/>
  <c r="B225" i="3"/>
  <c r="G225" i="3"/>
  <c r="E225" i="3"/>
  <c r="D225" i="3"/>
  <c r="H225" i="3" a="1"/>
  <c r="C225" i="3"/>
  <c r="I224" i="3" a="1"/>
  <c r="AE225" i="3" a="1"/>
  <c r="AA225" i="3"/>
  <c r="AJ223" i="3" l="1"/>
  <c r="AL223" i="3"/>
  <c r="AI223" i="3"/>
  <c r="AM223" i="3"/>
  <c r="AK223" i="3"/>
  <c r="AH225" i="3"/>
  <c r="AF222" i="3"/>
  <c r="AD223" i="3" a="1"/>
  <c r="AD223" i="3" s="1"/>
  <c r="H225" i="3"/>
  <c r="AE225" i="3"/>
  <c r="AG225" i="3" s="1"/>
  <c r="I224" i="3"/>
  <c r="AC223" i="3"/>
  <c r="A226" i="3"/>
  <c r="F226" i="3"/>
  <c r="E226" i="3"/>
  <c r="G226" i="3"/>
  <c r="D226" i="3"/>
  <c r="C226" i="3"/>
  <c r="H226" i="3" a="1"/>
  <c r="AE226" i="3" a="1"/>
  <c r="AH226" i="3" a="1"/>
  <c r="B226" i="3"/>
  <c r="AA226" i="3"/>
  <c r="I225" i="3" a="1"/>
  <c r="AI224" i="3" l="1"/>
  <c r="AK224" i="3"/>
  <c r="AM224" i="3"/>
  <c r="AL224" i="3"/>
  <c r="AJ224" i="3"/>
  <c r="AF223" i="3"/>
  <c r="AH226" i="3"/>
  <c r="AD224" i="3" a="1"/>
  <c r="AD224" i="3" s="1"/>
  <c r="AC224" i="3"/>
  <c r="I225" i="3"/>
  <c r="H226" i="3"/>
  <c r="AE226" i="3"/>
  <c r="AG226" i="3" s="1"/>
  <c r="A227" i="3"/>
  <c r="F227" i="3"/>
  <c r="C227" i="3"/>
  <c r="AA227" i="3"/>
  <c r="B227" i="3"/>
  <c r="H227" i="3" a="1"/>
  <c r="G227" i="3"/>
  <c r="D227" i="3"/>
  <c r="AH227" i="3" a="1"/>
  <c r="E227" i="3"/>
  <c r="AE227" i="3" a="1"/>
  <c r="I226" i="3" a="1"/>
  <c r="AJ225" i="3" l="1"/>
  <c r="AL225" i="3"/>
  <c r="AK225" i="3"/>
  <c r="AI225" i="3"/>
  <c r="AM225" i="3"/>
  <c r="AH227" i="3"/>
  <c r="AF224" i="3"/>
  <c r="AD225" i="3" a="1"/>
  <c r="AD225" i="3" s="1"/>
  <c r="AE227" i="3"/>
  <c r="AG227" i="3" s="1"/>
  <c r="H227" i="3"/>
  <c r="I226" i="3"/>
  <c r="AC225" i="3"/>
  <c r="A228" i="3"/>
  <c r="C228" i="3"/>
  <c r="D228" i="3"/>
  <c r="G228" i="3"/>
  <c r="E228" i="3"/>
  <c r="AA228" i="3"/>
  <c r="AE228" i="3" a="1"/>
  <c r="F228" i="3"/>
  <c r="H228" i="3" a="1"/>
  <c r="AH228" i="3" a="1"/>
  <c r="I227" i="3" a="1"/>
  <c r="B228" i="3"/>
  <c r="AI226" i="3" l="1"/>
  <c r="AK226" i="3"/>
  <c r="AM226" i="3"/>
  <c r="AJ226" i="3"/>
  <c r="AL226" i="3"/>
  <c r="AH228" i="3"/>
  <c r="AF225" i="3"/>
  <c r="AD226" i="3" a="1"/>
  <c r="AD226" i="3" s="1"/>
  <c r="H228" i="3"/>
  <c r="AE228" i="3"/>
  <c r="AG228" i="3" s="1"/>
  <c r="I227" i="3"/>
  <c r="AC226" i="3"/>
  <c r="A229" i="3"/>
  <c r="B229" i="3"/>
  <c r="G229" i="3"/>
  <c r="F229" i="3"/>
  <c r="AE229" i="3" a="1"/>
  <c r="AA229" i="3"/>
  <c r="C229" i="3"/>
  <c r="AH229" i="3" a="1"/>
  <c r="H229" i="3" a="1"/>
  <c r="E229" i="3"/>
  <c r="D229" i="3"/>
  <c r="I228" i="3" a="1"/>
  <c r="AJ227" i="3" l="1"/>
  <c r="AL227" i="3"/>
  <c r="AI227" i="3"/>
  <c r="AM227" i="3"/>
  <c r="AK227" i="3"/>
  <c r="AH229" i="3"/>
  <c r="AD227" i="3" a="1"/>
  <c r="AD227" i="3" s="1"/>
  <c r="AC227" i="3"/>
  <c r="I228" i="3"/>
  <c r="H229" i="3"/>
  <c r="AE229" i="3"/>
  <c r="AG229" i="3" s="1"/>
  <c r="A230" i="3"/>
  <c r="AF226" i="3"/>
  <c r="AA230" i="3"/>
  <c r="E230" i="3"/>
  <c r="F230" i="3"/>
  <c r="B230" i="3"/>
  <c r="AH230" i="3" a="1"/>
  <c r="D230" i="3"/>
  <c r="G230" i="3"/>
  <c r="H230" i="3" a="1"/>
  <c r="AE230" i="3" a="1"/>
  <c r="C230" i="3"/>
  <c r="I229" i="3" a="1"/>
  <c r="AC228" i="3" l="1"/>
  <c r="AI228" i="3"/>
  <c r="AK228" i="3"/>
  <c r="AM228" i="3"/>
  <c r="AL228" i="3"/>
  <c r="AJ228" i="3"/>
  <c r="AH230" i="3"/>
  <c r="AF227" i="3"/>
  <c r="AD228" i="3" a="1"/>
  <c r="AD228" i="3" s="1"/>
  <c r="AF228" i="3" s="1"/>
  <c r="I229" i="3"/>
  <c r="AE230" i="3"/>
  <c r="AG230" i="3" s="1"/>
  <c r="H230" i="3"/>
  <c r="A231" i="3"/>
  <c r="B231" i="3"/>
  <c r="H231" i="3" a="1"/>
  <c r="F231" i="3"/>
  <c r="D231" i="3"/>
  <c r="E231" i="3"/>
  <c r="G231" i="3"/>
  <c r="AA231" i="3"/>
  <c r="AH231" i="3" a="1"/>
  <c r="AE231" i="3" a="1"/>
  <c r="C231" i="3"/>
  <c r="I230" i="3" a="1"/>
  <c r="AJ229" i="3" l="1"/>
  <c r="AL229" i="3"/>
  <c r="AK229" i="3"/>
  <c r="AI229" i="3"/>
  <c r="AM229" i="3"/>
  <c r="AH231" i="3"/>
  <c r="AD229" i="3" a="1"/>
  <c r="AD229" i="3" s="1"/>
  <c r="AC229" i="3"/>
  <c r="H231" i="3"/>
  <c r="AE231" i="3"/>
  <c r="AG231" i="3" s="1"/>
  <c r="I230" i="3"/>
  <c r="A232" i="3"/>
  <c r="C232" i="3"/>
  <c r="AE232" i="3" a="1"/>
  <c r="H232" i="3" a="1"/>
  <c r="G232" i="3"/>
  <c r="F232" i="3"/>
  <c r="I231" i="3" a="1"/>
  <c r="E232" i="3"/>
  <c r="B232" i="3"/>
  <c r="AA232" i="3"/>
  <c r="AH232" i="3" a="1"/>
  <c r="D232" i="3"/>
  <c r="AI230" i="3" l="1"/>
  <c r="AK230" i="3"/>
  <c r="AM230" i="3"/>
  <c r="AJ230" i="3"/>
  <c r="AL230" i="3"/>
  <c r="AH232" i="3"/>
  <c r="AF229" i="3"/>
  <c r="AD230" i="3" a="1"/>
  <c r="AD230" i="3" s="1"/>
  <c r="I231" i="3"/>
  <c r="AE232" i="3"/>
  <c r="AG232" i="3" s="1"/>
  <c r="H232" i="3"/>
  <c r="AC230" i="3"/>
  <c r="A233" i="3"/>
  <c r="AA233" i="3"/>
  <c r="B233" i="3"/>
  <c r="H233" i="3" a="1"/>
  <c r="F233" i="3"/>
  <c r="E233" i="3"/>
  <c r="D233" i="3"/>
  <c r="AE233" i="3" a="1"/>
  <c r="G233" i="3"/>
  <c r="AH233" i="3" a="1"/>
  <c r="C233" i="3"/>
  <c r="I232" i="3" a="1"/>
  <c r="AJ231" i="3" l="1"/>
  <c r="AL231" i="3"/>
  <c r="AI231" i="3"/>
  <c r="AM231" i="3"/>
  <c r="AK231" i="3"/>
  <c r="AH233" i="3"/>
  <c r="AD231" i="3" a="1"/>
  <c r="AD231" i="3" s="1"/>
  <c r="AF230" i="3"/>
  <c r="I232" i="3"/>
  <c r="H233" i="3"/>
  <c r="AE233" i="3"/>
  <c r="AG233" i="3" s="1"/>
  <c r="A234" i="3"/>
  <c r="AC231" i="3"/>
  <c r="AE234" i="3" a="1"/>
  <c r="E234" i="3"/>
  <c r="I233" i="3" a="1"/>
  <c r="C234" i="3"/>
  <c r="AA234" i="3"/>
  <c r="D234" i="3"/>
  <c r="AH234" i="3" a="1"/>
  <c r="H234" i="3" a="1"/>
  <c r="F234" i="3"/>
  <c r="G234" i="3"/>
  <c r="B234" i="3"/>
  <c r="AI232" i="3" l="1"/>
  <c r="AK232" i="3"/>
  <c r="AM232" i="3"/>
  <c r="AL232" i="3"/>
  <c r="AJ232" i="3"/>
  <c r="AH234" i="3"/>
  <c r="AF231" i="3"/>
  <c r="AD232" i="3" a="1"/>
  <c r="AD232" i="3" s="1"/>
  <c r="AC232" i="3"/>
  <c r="AE234" i="3"/>
  <c r="AG234" i="3" s="1"/>
  <c r="H234" i="3"/>
  <c r="I233" i="3"/>
  <c r="A235" i="3"/>
  <c r="C235" i="3"/>
  <c r="D235" i="3"/>
  <c r="B235" i="3"/>
  <c r="G235" i="3"/>
  <c r="F235" i="3"/>
  <c r="H235" i="3" a="1"/>
  <c r="E235" i="3"/>
  <c r="AA235" i="3"/>
  <c r="AE235" i="3" a="1"/>
  <c r="AH235" i="3" a="1"/>
  <c r="I234" i="3" a="1"/>
  <c r="AJ233" i="3" l="1"/>
  <c r="AL233" i="3"/>
  <c r="AK233" i="3"/>
  <c r="AI233" i="3"/>
  <c r="AM233" i="3"/>
  <c r="AH235" i="3"/>
  <c r="AF232" i="3"/>
  <c r="AD233" i="3" a="1"/>
  <c r="AD233" i="3" s="1"/>
  <c r="AC233" i="3"/>
  <c r="AE235" i="3"/>
  <c r="AG235" i="3" s="1"/>
  <c r="H235" i="3"/>
  <c r="I234" i="3"/>
  <c r="A236" i="3"/>
  <c r="F236" i="3"/>
  <c r="E236" i="3"/>
  <c r="G236" i="3"/>
  <c r="D236" i="3"/>
  <c r="I235" i="3" a="1"/>
  <c r="AA236" i="3"/>
  <c r="H236" i="3" a="1"/>
  <c r="B236" i="3"/>
  <c r="C236" i="3"/>
  <c r="AH236" i="3" a="1"/>
  <c r="AE236" i="3" a="1"/>
  <c r="AI234" i="3" l="1"/>
  <c r="AK234" i="3"/>
  <c r="AM234" i="3"/>
  <c r="AJ234" i="3"/>
  <c r="AL234" i="3"/>
  <c r="AH236" i="3"/>
  <c r="AF233" i="3"/>
  <c r="AD234" i="3" a="1"/>
  <c r="AD234" i="3" s="1"/>
  <c r="H236" i="3"/>
  <c r="AE236" i="3"/>
  <c r="AG236" i="3" s="1"/>
  <c r="I235" i="3"/>
  <c r="A237" i="3"/>
  <c r="AC234" i="3"/>
  <c r="G237" i="3"/>
  <c r="F237" i="3"/>
  <c r="AE237" i="3" a="1"/>
  <c r="B237" i="3"/>
  <c r="E237" i="3"/>
  <c r="C237" i="3"/>
  <c r="AA237" i="3"/>
  <c r="AH237" i="3" a="1"/>
  <c r="H237" i="3" a="1"/>
  <c r="D237" i="3"/>
  <c r="I236" i="3" a="1"/>
  <c r="AJ235" i="3" l="1"/>
  <c r="AL235" i="3"/>
  <c r="AI235" i="3"/>
  <c r="AM235" i="3"/>
  <c r="AK235" i="3"/>
  <c r="AH237" i="3"/>
  <c r="AF234" i="3"/>
  <c r="AD235" i="3" a="1"/>
  <c r="AD235" i="3" s="1"/>
  <c r="AE237" i="3"/>
  <c r="AG237" i="3" s="1"/>
  <c r="H237" i="3"/>
  <c r="I236" i="3"/>
  <c r="AC235" i="3"/>
  <c r="A238" i="3"/>
  <c r="H238" i="3" a="1"/>
  <c r="D238" i="3"/>
  <c r="AE238" i="3" a="1"/>
  <c r="G238" i="3"/>
  <c r="AA238" i="3"/>
  <c r="F238" i="3"/>
  <c r="E238" i="3"/>
  <c r="B238" i="3"/>
  <c r="I237" i="3" a="1"/>
  <c r="C238" i="3"/>
  <c r="AH238" i="3" a="1"/>
  <c r="AI236" i="3" l="1"/>
  <c r="AK236" i="3"/>
  <c r="AM236" i="3"/>
  <c r="AL236" i="3"/>
  <c r="AJ236" i="3"/>
  <c r="AH238" i="3"/>
  <c r="AD236" i="3" a="1"/>
  <c r="AD236" i="3" s="1"/>
  <c r="AF235" i="3"/>
  <c r="H238" i="3"/>
  <c r="AE238" i="3"/>
  <c r="AG238" i="3" s="1"/>
  <c r="I237" i="3"/>
  <c r="A239" i="3"/>
  <c r="AC236" i="3"/>
  <c r="AH239" i="3" a="1"/>
  <c r="AE239" i="3" a="1"/>
  <c r="H239" i="3" a="1"/>
  <c r="C239" i="3"/>
  <c r="G239" i="3"/>
  <c r="AA239" i="3"/>
  <c r="B239" i="3"/>
  <c r="D239" i="3"/>
  <c r="E239" i="3"/>
  <c r="F239" i="3"/>
  <c r="I238" i="3" a="1"/>
  <c r="AJ237" i="3" l="1"/>
  <c r="AL237" i="3"/>
  <c r="AK237" i="3"/>
  <c r="AI237" i="3"/>
  <c r="AM237" i="3"/>
  <c r="AH239" i="3"/>
  <c r="AF236" i="3"/>
  <c r="AD237" i="3" a="1"/>
  <c r="AD237" i="3" s="1"/>
  <c r="AC237" i="3"/>
  <c r="AE239" i="3"/>
  <c r="AG239" i="3" s="1"/>
  <c r="H239" i="3"/>
  <c r="I238" i="3"/>
  <c r="A240" i="3"/>
  <c r="C240" i="3"/>
  <c r="E240" i="3"/>
  <c r="AE240" i="3" a="1"/>
  <c r="D240" i="3"/>
  <c r="AH240" i="3" a="1"/>
  <c r="F240" i="3"/>
  <c r="G240" i="3"/>
  <c r="B240" i="3"/>
  <c r="H240" i="3" a="1"/>
  <c r="AA240" i="3"/>
  <c r="I239" i="3" a="1"/>
  <c r="AI238" i="3" l="1"/>
  <c r="AK238" i="3"/>
  <c r="AM238" i="3"/>
  <c r="AJ238" i="3"/>
  <c r="AL238" i="3"/>
  <c r="AH240" i="3"/>
  <c r="AF237" i="3"/>
  <c r="AD238" i="3" a="1"/>
  <c r="AD238" i="3" s="1"/>
  <c r="I239" i="3"/>
  <c r="H240" i="3"/>
  <c r="AE240" i="3"/>
  <c r="AG240" i="3" s="1"/>
  <c r="A241" i="3"/>
  <c r="AC238" i="3"/>
  <c r="B241" i="3"/>
  <c r="C241" i="3"/>
  <c r="E241" i="3"/>
  <c r="AE241" i="3" a="1"/>
  <c r="H241" i="3" a="1"/>
  <c r="G241" i="3"/>
  <c r="D241" i="3"/>
  <c r="AA241" i="3"/>
  <c r="AH241" i="3" a="1"/>
  <c r="F241" i="3"/>
  <c r="I240" i="3" a="1"/>
  <c r="AJ239" i="3" l="1"/>
  <c r="AL239" i="3"/>
  <c r="AI239" i="3"/>
  <c r="AM239" i="3"/>
  <c r="AK239" i="3"/>
  <c r="AH241" i="3"/>
  <c r="AF238" i="3"/>
  <c r="AD239" i="3" a="1"/>
  <c r="AD239" i="3" s="1"/>
  <c r="I240" i="3"/>
  <c r="H241" i="3"/>
  <c r="AE241" i="3"/>
  <c r="AG241" i="3" s="1"/>
  <c r="A242" i="3"/>
  <c r="AC239" i="3"/>
  <c r="AH242" i="3" a="1"/>
  <c r="F242" i="3"/>
  <c r="H242" i="3" a="1"/>
  <c r="G242" i="3"/>
  <c r="E242" i="3"/>
  <c r="AA242" i="3"/>
  <c r="B242" i="3"/>
  <c r="D242" i="3"/>
  <c r="I241" i="3" a="1"/>
  <c r="C242" i="3"/>
  <c r="AE242" i="3" a="1"/>
  <c r="AI240" i="3" l="1"/>
  <c r="AK240" i="3"/>
  <c r="AM240" i="3"/>
  <c r="AL240" i="3"/>
  <c r="AJ240" i="3"/>
  <c r="AH242" i="3"/>
  <c r="AF239" i="3"/>
  <c r="AD240" i="3" a="1"/>
  <c r="AD240" i="3" s="1"/>
  <c r="AE242" i="3"/>
  <c r="AG242" i="3" s="1"/>
  <c r="H242" i="3"/>
  <c r="I241" i="3"/>
  <c r="A243" i="3"/>
  <c r="AC240" i="3"/>
  <c r="F243" i="3"/>
  <c r="D243" i="3"/>
  <c r="B243" i="3"/>
  <c r="AH243" i="3" a="1"/>
  <c r="I242" i="3" a="1"/>
  <c r="AE243" i="3" a="1"/>
  <c r="H243" i="3" a="1"/>
  <c r="AA243" i="3"/>
  <c r="G243" i="3"/>
  <c r="C243" i="3"/>
  <c r="E243" i="3"/>
  <c r="AJ241" i="3" l="1"/>
  <c r="AL241" i="3"/>
  <c r="AK241" i="3"/>
  <c r="AI241" i="3"/>
  <c r="AM241" i="3"/>
  <c r="AH243" i="3"/>
  <c r="AF240" i="3"/>
  <c r="AD241" i="3" a="1"/>
  <c r="AD241" i="3" s="1"/>
  <c r="H243" i="3"/>
  <c r="AE243" i="3"/>
  <c r="AG243" i="3" s="1"/>
  <c r="I242" i="3"/>
  <c r="AC241" i="3"/>
  <c r="A244" i="3"/>
  <c r="F244" i="3"/>
  <c r="B244" i="3"/>
  <c r="AE244" i="3" a="1"/>
  <c r="C244" i="3"/>
  <c r="D244" i="3"/>
  <c r="E244" i="3"/>
  <c r="H244" i="3" a="1"/>
  <c r="G244" i="3"/>
  <c r="AA244" i="3"/>
  <c r="AH244" i="3" a="1"/>
  <c r="I243" i="3" a="1"/>
  <c r="AI242" i="3" l="1"/>
  <c r="AK242" i="3"/>
  <c r="AM242" i="3"/>
  <c r="AJ242" i="3"/>
  <c r="AL242" i="3"/>
  <c r="AF241" i="3"/>
  <c r="AH244" i="3"/>
  <c r="AD242" i="3" a="1"/>
  <c r="AD242" i="3" s="1"/>
  <c r="H244" i="3"/>
  <c r="AE244" i="3"/>
  <c r="AG244" i="3" s="1"/>
  <c r="I243" i="3"/>
  <c r="A245" i="3"/>
  <c r="AC242" i="3"/>
  <c r="H245" i="3" a="1"/>
  <c r="C245" i="3"/>
  <c r="D245" i="3"/>
  <c r="G245" i="3"/>
  <c r="I244" i="3" a="1"/>
  <c r="AH245" i="3" a="1"/>
  <c r="E245" i="3"/>
  <c r="B245" i="3"/>
  <c r="AE245" i="3" a="1"/>
  <c r="F245" i="3"/>
  <c r="AA245" i="3"/>
  <c r="AJ243" i="3" l="1"/>
  <c r="AL243" i="3"/>
  <c r="AI243" i="3"/>
  <c r="AM243" i="3"/>
  <c r="AK243" i="3"/>
  <c r="AH245" i="3"/>
  <c r="AF242" i="3"/>
  <c r="AD243" i="3" a="1"/>
  <c r="AD243" i="3" s="1"/>
  <c r="I244" i="3"/>
  <c r="H245" i="3"/>
  <c r="AE245" i="3"/>
  <c r="AG245" i="3" s="1"/>
  <c r="AC243" i="3"/>
  <c r="A246" i="3"/>
  <c r="B246" i="3"/>
  <c r="E246" i="3"/>
  <c r="AE246" i="3" a="1"/>
  <c r="G246" i="3"/>
  <c r="AA246" i="3"/>
  <c r="C246" i="3"/>
  <c r="F246" i="3"/>
  <c r="I245" i="3" a="1"/>
  <c r="AH246" i="3" a="1"/>
  <c r="D246" i="3"/>
  <c r="H246" i="3" a="1"/>
  <c r="AI244" i="3" l="1"/>
  <c r="AK244" i="3"/>
  <c r="AM244" i="3"/>
  <c r="AL244" i="3"/>
  <c r="AJ244" i="3"/>
  <c r="AH246" i="3"/>
  <c r="AD244" i="3" a="1"/>
  <c r="AD244" i="3" s="1"/>
  <c r="AF243" i="3"/>
  <c r="AE246" i="3"/>
  <c r="AG246" i="3" s="1"/>
  <c r="H246" i="3"/>
  <c r="I245" i="3"/>
  <c r="A247" i="3"/>
  <c r="AC244" i="3"/>
  <c r="AH247" i="3" a="1"/>
  <c r="B247" i="3"/>
  <c r="E247" i="3"/>
  <c r="I246" i="3" a="1"/>
  <c r="C247" i="3"/>
  <c r="F247" i="3"/>
  <c r="H247" i="3" a="1"/>
  <c r="AE247" i="3" a="1"/>
  <c r="D247" i="3"/>
  <c r="AA247" i="3"/>
  <c r="G247" i="3"/>
  <c r="AC245" i="3" l="1"/>
  <c r="AJ245" i="3"/>
  <c r="AL245" i="3"/>
  <c r="AK245" i="3"/>
  <c r="AI245" i="3"/>
  <c r="AM245" i="3"/>
  <c r="AH247" i="3"/>
  <c r="AF244" i="3"/>
  <c r="AD245" i="3" a="1"/>
  <c r="AD245" i="3" s="1"/>
  <c r="AF245" i="3" s="1"/>
  <c r="I246" i="3"/>
  <c r="H247" i="3"/>
  <c r="AE247" i="3"/>
  <c r="AG247" i="3" s="1"/>
  <c r="A248" i="3"/>
  <c r="AA248" i="3"/>
  <c r="C248" i="3"/>
  <c r="AH248" i="3" a="1"/>
  <c r="AE248" i="3" a="1"/>
  <c r="F248" i="3"/>
  <c r="D248" i="3"/>
  <c r="H248" i="3" a="1"/>
  <c r="G248" i="3"/>
  <c r="I247" i="3" a="1"/>
  <c r="B248" i="3"/>
  <c r="E248" i="3"/>
  <c r="AI246" i="3" l="1"/>
  <c r="AK246" i="3"/>
  <c r="AM246" i="3"/>
  <c r="AJ246" i="3"/>
  <c r="AL246" i="3"/>
  <c r="AH248" i="3"/>
  <c r="AD246" i="3" a="1"/>
  <c r="AD246" i="3" s="1"/>
  <c r="I247" i="3"/>
  <c r="H248" i="3"/>
  <c r="AE248" i="3"/>
  <c r="AG248" i="3" s="1"/>
  <c r="A249" i="3"/>
  <c r="AC246" i="3"/>
  <c r="AA249" i="3"/>
  <c r="B249" i="3"/>
  <c r="F249" i="3"/>
  <c r="E249" i="3"/>
  <c r="AH249" i="3" a="1"/>
  <c r="AE249" i="3" a="1"/>
  <c r="H249" i="3" a="1"/>
  <c r="I248" i="3" a="1"/>
  <c r="D249" i="3"/>
  <c r="C249" i="3"/>
  <c r="G249" i="3"/>
  <c r="AJ247" i="3" l="1"/>
  <c r="AL247" i="3"/>
  <c r="AI247" i="3"/>
  <c r="AM247" i="3"/>
  <c r="AK247" i="3"/>
  <c r="AH249" i="3"/>
  <c r="AF246" i="3"/>
  <c r="AD247" i="3" a="1"/>
  <c r="AD247" i="3" s="1"/>
  <c r="I248" i="3"/>
  <c r="H249" i="3"/>
  <c r="AE249" i="3"/>
  <c r="AG249" i="3" s="1"/>
  <c r="A250" i="3"/>
  <c r="AC247" i="3"/>
  <c r="C250" i="3"/>
  <c r="AA250" i="3"/>
  <c r="AH250" i="3" a="1"/>
  <c r="G250" i="3"/>
  <c r="D250" i="3"/>
  <c r="H250" i="3" a="1"/>
  <c r="B250" i="3"/>
  <c r="F250" i="3"/>
  <c r="AE250" i="3" a="1"/>
  <c r="E250" i="3"/>
  <c r="I249" i="3" a="1"/>
  <c r="AI248" i="3" l="1"/>
  <c r="AK248" i="3"/>
  <c r="AM248" i="3"/>
  <c r="AL248" i="3"/>
  <c r="AJ248" i="3"/>
  <c r="AH250" i="3"/>
  <c r="AF247" i="3"/>
  <c r="AD248" i="3" a="1"/>
  <c r="AD248" i="3" s="1"/>
  <c r="I249" i="3"/>
  <c r="H250" i="3"/>
  <c r="AE250" i="3"/>
  <c r="AG250" i="3" s="1"/>
  <c r="A251" i="3"/>
  <c r="AC248" i="3"/>
  <c r="AA251" i="3"/>
  <c r="E251" i="3"/>
  <c r="AH251" i="3" a="1"/>
  <c r="B251" i="3"/>
  <c r="D251" i="3"/>
  <c r="G251" i="3"/>
  <c r="F251" i="3"/>
  <c r="AE251" i="3" a="1"/>
  <c r="H251" i="3" a="1"/>
  <c r="C251" i="3"/>
  <c r="I250" i="3" a="1"/>
  <c r="AJ249" i="3" l="1"/>
  <c r="AL249" i="3"/>
  <c r="AK249" i="3"/>
  <c r="AI249" i="3"/>
  <c r="AM249" i="3"/>
  <c r="AH251" i="3"/>
  <c r="AF248" i="3"/>
  <c r="AD249" i="3" a="1"/>
  <c r="AD249" i="3" s="1"/>
  <c r="I250" i="3"/>
  <c r="H251" i="3"/>
  <c r="AE251" i="3"/>
  <c r="AG251" i="3" s="1"/>
  <c r="A252" i="3"/>
  <c r="AC249" i="3"/>
  <c r="B252" i="3"/>
  <c r="G252" i="3"/>
  <c r="C252" i="3"/>
  <c r="AH252" i="3" a="1"/>
  <c r="D252" i="3"/>
  <c r="AA252" i="3"/>
  <c r="AE252" i="3" a="1"/>
  <c r="E252" i="3"/>
  <c r="I251" i="3" a="1"/>
  <c r="F252" i="3"/>
  <c r="H252" i="3" a="1"/>
  <c r="AI250" i="3" l="1"/>
  <c r="AK250" i="3"/>
  <c r="AM250" i="3"/>
  <c r="AJ250" i="3"/>
  <c r="AL250" i="3"/>
  <c r="AH252" i="3"/>
  <c r="AD250" i="3" a="1"/>
  <c r="AD250" i="3" s="1"/>
  <c r="AF249" i="3"/>
  <c r="AC250" i="3"/>
  <c r="AE252" i="3"/>
  <c r="AG252" i="3" s="1"/>
  <c r="H252" i="3"/>
  <c r="I251" i="3"/>
  <c r="A253" i="3"/>
  <c r="H253" i="3" a="1"/>
  <c r="AA253" i="3"/>
  <c r="E253" i="3"/>
  <c r="F253" i="3"/>
  <c r="C253" i="3"/>
  <c r="B253" i="3"/>
  <c r="AE253" i="3" a="1"/>
  <c r="D253" i="3"/>
  <c r="G253" i="3"/>
  <c r="AH253" i="3" a="1"/>
  <c r="I252" i="3" a="1"/>
  <c r="AJ251" i="3" l="1"/>
  <c r="AL251" i="3"/>
  <c r="AI251" i="3"/>
  <c r="AM251" i="3"/>
  <c r="AK251" i="3"/>
  <c r="AF250" i="3"/>
  <c r="AH253" i="3"/>
  <c r="AD251" i="3" a="1"/>
  <c r="AD251" i="3" s="1"/>
  <c r="H253" i="3"/>
  <c r="AE253" i="3"/>
  <c r="AG253" i="3" s="1"/>
  <c r="I252" i="3"/>
  <c r="AC251" i="3"/>
  <c r="A254" i="3"/>
  <c r="F254" i="3"/>
  <c r="AA254" i="3"/>
  <c r="AH254" i="3" a="1"/>
  <c r="C254" i="3"/>
  <c r="G254" i="3"/>
  <c r="H254" i="3" a="1"/>
  <c r="E254" i="3"/>
  <c r="AE254" i="3" a="1"/>
  <c r="B254" i="3"/>
  <c r="I253" i="3" a="1"/>
  <c r="D254" i="3"/>
  <c r="AI252" i="3" l="1"/>
  <c r="AK252" i="3"/>
  <c r="AM252" i="3"/>
  <c r="AL252" i="3"/>
  <c r="AJ252" i="3"/>
  <c r="AH254" i="3"/>
  <c r="AD252" i="3" a="1"/>
  <c r="AD252" i="3" s="1"/>
  <c r="AF251" i="3"/>
  <c r="H254" i="3"/>
  <c r="AE254" i="3"/>
  <c r="AG254" i="3" s="1"/>
  <c r="I253" i="3"/>
  <c r="AC252" i="3"/>
  <c r="A255" i="3"/>
  <c r="B255" i="3"/>
  <c r="H255" i="3" a="1"/>
  <c r="D255" i="3"/>
  <c r="G255" i="3"/>
  <c r="E255" i="3"/>
  <c r="F255" i="3"/>
  <c r="AH255" i="3" a="1"/>
  <c r="I254" i="3" a="1"/>
  <c r="AA255" i="3"/>
  <c r="C255" i="3"/>
  <c r="AE255" i="3" a="1"/>
  <c r="AJ253" i="3" l="1"/>
  <c r="AL253" i="3"/>
  <c r="AK253" i="3"/>
  <c r="AI253" i="3"/>
  <c r="AM253" i="3"/>
  <c r="AH255" i="3"/>
  <c r="AF252" i="3"/>
  <c r="AD253" i="3" a="1"/>
  <c r="AD253" i="3" s="1"/>
  <c r="AC253" i="3"/>
  <c r="H255" i="3"/>
  <c r="AE255" i="3"/>
  <c r="AG255" i="3" s="1"/>
  <c r="I254" i="3"/>
  <c r="A256" i="3"/>
  <c r="E256" i="3"/>
  <c r="AA256" i="3"/>
  <c r="AE256" i="3" a="1"/>
  <c r="G256" i="3"/>
  <c r="H256" i="3" a="1"/>
  <c r="F256" i="3"/>
  <c r="D256" i="3"/>
  <c r="B256" i="3"/>
  <c r="AH256" i="3" a="1"/>
  <c r="C256" i="3"/>
  <c r="I255" i="3" a="1"/>
  <c r="AI254" i="3" l="1"/>
  <c r="AK254" i="3"/>
  <c r="AM254" i="3"/>
  <c r="AJ254" i="3"/>
  <c r="AL254" i="3"/>
  <c r="AH256" i="3"/>
  <c r="AF253" i="3"/>
  <c r="AD254" i="3" a="1"/>
  <c r="AD254" i="3" s="1"/>
  <c r="AE256" i="3"/>
  <c r="AG256" i="3" s="1"/>
  <c r="H256" i="3"/>
  <c r="I255" i="3"/>
  <c r="A257" i="3"/>
  <c r="AC254" i="3"/>
  <c r="AH257" i="3" a="1"/>
  <c r="F257" i="3"/>
  <c r="C257" i="3"/>
  <c r="H257" i="3" a="1"/>
  <c r="G257" i="3"/>
  <c r="E257" i="3"/>
  <c r="D257" i="3"/>
  <c r="I256" i="3" a="1"/>
  <c r="AA257" i="3"/>
  <c r="B257" i="3"/>
  <c r="AE257" i="3" a="1"/>
  <c r="AJ255" i="3" l="1"/>
  <c r="AL255" i="3"/>
  <c r="AI255" i="3"/>
  <c r="AM255" i="3"/>
  <c r="AK255" i="3"/>
  <c r="AH257" i="3"/>
  <c r="AF254" i="3"/>
  <c r="AD255" i="3" a="1"/>
  <c r="AD255" i="3" s="1"/>
  <c r="I256" i="3"/>
  <c r="AE257" i="3"/>
  <c r="AG257" i="3" s="1"/>
  <c r="H257" i="3"/>
  <c r="AC255" i="3"/>
  <c r="A258" i="3"/>
  <c r="F258" i="3"/>
  <c r="H258" i="3" a="1"/>
  <c r="AA258" i="3"/>
  <c r="E258" i="3"/>
  <c r="D258" i="3"/>
  <c r="I257" i="3" a="1"/>
  <c r="AE258" i="3" a="1"/>
  <c r="C258" i="3"/>
  <c r="G258" i="3"/>
  <c r="AH258" i="3" a="1"/>
  <c r="B258" i="3"/>
  <c r="AI256" i="3" l="1"/>
  <c r="AK256" i="3"/>
  <c r="AM256" i="3"/>
  <c r="AL256" i="3"/>
  <c r="AJ256" i="3"/>
  <c r="AH258" i="3"/>
  <c r="AD256" i="3" a="1"/>
  <c r="AD256" i="3" s="1"/>
  <c r="AF255" i="3"/>
  <c r="AC256" i="3"/>
  <c r="I257" i="3"/>
  <c r="H258" i="3"/>
  <c r="AE258" i="3"/>
  <c r="AG258" i="3" s="1"/>
  <c r="A259" i="3"/>
  <c r="AE259" i="3" a="1"/>
  <c r="B259" i="3"/>
  <c r="F259" i="3"/>
  <c r="E259" i="3"/>
  <c r="I258" i="3" a="1"/>
  <c r="H259" i="3" a="1"/>
  <c r="C259" i="3"/>
  <c r="AA259" i="3"/>
  <c r="D259" i="3"/>
  <c r="AH259" i="3" a="1"/>
  <c r="G259" i="3"/>
  <c r="AJ257" i="3" l="1"/>
  <c r="AL257" i="3"/>
  <c r="AK257" i="3"/>
  <c r="AI257" i="3"/>
  <c r="AM257" i="3"/>
  <c r="AH259" i="3"/>
  <c r="AF256" i="3"/>
  <c r="AD257" i="3" a="1"/>
  <c r="AD257" i="3" s="1"/>
  <c r="H259" i="3"/>
  <c r="AE259" i="3"/>
  <c r="AG259" i="3" s="1"/>
  <c r="I258" i="3"/>
  <c r="A260" i="3"/>
  <c r="AC257" i="3"/>
  <c r="E260" i="3"/>
  <c r="G260" i="3"/>
  <c r="B260" i="3"/>
  <c r="AA260" i="3"/>
  <c r="AE260" i="3" a="1"/>
  <c r="D260" i="3"/>
  <c r="C260" i="3"/>
  <c r="AH260" i="3" a="1"/>
  <c r="H260" i="3" a="1"/>
  <c r="F260" i="3"/>
  <c r="I259" i="3" a="1"/>
  <c r="AI258" i="3" l="1"/>
  <c r="AK258" i="3"/>
  <c r="AM258" i="3"/>
  <c r="AJ258" i="3"/>
  <c r="AL258" i="3"/>
  <c r="AH260" i="3"/>
  <c r="AF257" i="3"/>
  <c r="AD258" i="3" a="1"/>
  <c r="AD258" i="3" s="1"/>
  <c r="H260" i="3"/>
  <c r="AE260" i="3"/>
  <c r="AG260" i="3" s="1"/>
  <c r="I259" i="3"/>
  <c r="AC258" i="3"/>
  <c r="A261" i="3"/>
  <c r="F261" i="3"/>
  <c r="H261" i="3" a="1"/>
  <c r="C261" i="3"/>
  <c r="B261" i="3"/>
  <c r="E261" i="3"/>
  <c r="AA261" i="3"/>
  <c r="G261" i="3"/>
  <c r="AH261" i="3" a="1"/>
  <c r="D261" i="3"/>
  <c r="AE261" i="3" a="1"/>
  <c r="I260" i="3" a="1"/>
  <c r="AJ259" i="3" l="1"/>
  <c r="AL259" i="3"/>
  <c r="AI259" i="3"/>
  <c r="AM259" i="3"/>
  <c r="AK259" i="3"/>
  <c r="AF258" i="3"/>
  <c r="AH261" i="3"/>
  <c r="AD259" i="3" a="1"/>
  <c r="AD259" i="3" s="1"/>
  <c r="H261" i="3"/>
  <c r="AE261" i="3"/>
  <c r="AG261" i="3" s="1"/>
  <c r="I260" i="3"/>
  <c r="AC259" i="3"/>
  <c r="A262" i="3"/>
  <c r="I261" i="3" a="1"/>
  <c r="F262" i="3"/>
  <c r="AA262" i="3"/>
  <c r="AE262" i="3" a="1"/>
  <c r="B262" i="3"/>
  <c r="G262" i="3"/>
  <c r="E262" i="3"/>
  <c r="AH262" i="3" a="1"/>
  <c r="H262" i="3" a="1"/>
  <c r="C262" i="3"/>
  <c r="D262" i="3"/>
  <c r="AI260" i="3" l="1"/>
  <c r="AK260" i="3"/>
  <c r="AM260" i="3"/>
  <c r="AL260" i="3"/>
  <c r="AJ260" i="3"/>
  <c r="AH262" i="3"/>
  <c r="AD260" i="3" a="1"/>
  <c r="AD260" i="3" s="1"/>
  <c r="AF259" i="3"/>
  <c r="AC260" i="3"/>
  <c r="I261" i="3"/>
  <c r="AE262" i="3"/>
  <c r="AG262" i="3" s="1"/>
  <c r="H262" i="3"/>
  <c r="A263" i="3"/>
  <c r="B263" i="3"/>
  <c r="I262" i="3" a="1"/>
  <c r="D263" i="3"/>
  <c r="AH263" i="3" a="1"/>
  <c r="G263" i="3"/>
  <c r="E263" i="3"/>
  <c r="H263" i="3" a="1"/>
  <c r="AE263" i="3" a="1"/>
  <c r="F263" i="3"/>
  <c r="C263" i="3"/>
  <c r="AA263" i="3"/>
  <c r="AJ261" i="3" l="1"/>
  <c r="AL261" i="3"/>
  <c r="AK261" i="3"/>
  <c r="AI261" i="3"/>
  <c r="AM261" i="3"/>
  <c r="AH263" i="3"/>
  <c r="AD261" i="3" a="1"/>
  <c r="AD261" i="3" s="1"/>
  <c r="AF260" i="3"/>
  <c r="AE263" i="3"/>
  <c r="AG263" i="3" s="1"/>
  <c r="H263" i="3"/>
  <c r="I262" i="3"/>
  <c r="A264" i="3"/>
  <c r="AC261" i="3"/>
  <c r="D264" i="3"/>
  <c r="C264" i="3"/>
  <c r="AH264" i="3" a="1"/>
  <c r="AA264" i="3"/>
  <c r="H264" i="3" a="1"/>
  <c r="E264" i="3"/>
  <c r="F264" i="3"/>
  <c r="I263" i="3" a="1"/>
  <c r="G264" i="3"/>
  <c r="AE264" i="3" a="1"/>
  <c r="B264" i="3"/>
  <c r="AI262" i="3" l="1"/>
  <c r="AK262" i="3"/>
  <c r="AM262" i="3"/>
  <c r="AJ262" i="3"/>
  <c r="AL262" i="3"/>
  <c r="AH264" i="3"/>
  <c r="AF261" i="3"/>
  <c r="AD262" i="3" a="1"/>
  <c r="AD262" i="3" s="1"/>
  <c r="H264" i="3"/>
  <c r="AE264" i="3"/>
  <c r="AG264" i="3" s="1"/>
  <c r="I263" i="3"/>
  <c r="AC262" i="3"/>
  <c r="A265" i="3"/>
  <c r="C265" i="3"/>
  <c r="I264" i="3" a="1"/>
  <c r="H265" i="3" a="1"/>
  <c r="G265" i="3"/>
  <c r="AA265" i="3"/>
  <c r="B265" i="3"/>
  <c r="F265" i="3"/>
  <c r="E265" i="3"/>
  <c r="AH265" i="3" a="1"/>
  <c r="D265" i="3"/>
  <c r="AE265" i="3" a="1"/>
  <c r="AJ263" i="3" l="1"/>
  <c r="AL263" i="3"/>
  <c r="AI263" i="3"/>
  <c r="AM263" i="3"/>
  <c r="AK263" i="3"/>
  <c r="AH265" i="3"/>
  <c r="AD263" i="3" a="1"/>
  <c r="AD263" i="3" s="1"/>
  <c r="AF262" i="3"/>
  <c r="H265" i="3"/>
  <c r="AE265" i="3"/>
  <c r="AG265" i="3" s="1"/>
  <c r="I264" i="3"/>
  <c r="AC263" i="3"/>
  <c r="A266" i="3"/>
  <c r="B266" i="3"/>
  <c r="AA266" i="3"/>
  <c r="E266" i="3"/>
  <c r="F266" i="3"/>
  <c r="G266" i="3"/>
  <c r="C266" i="3"/>
  <c r="AE266" i="3" a="1"/>
  <c r="D266" i="3"/>
  <c r="AH266" i="3" a="1"/>
  <c r="H266" i="3" a="1"/>
  <c r="I265" i="3" a="1"/>
  <c r="AI264" i="3" l="1"/>
  <c r="AK264" i="3"/>
  <c r="AM264" i="3"/>
  <c r="AL264" i="3"/>
  <c r="AJ264" i="3"/>
  <c r="AH266" i="3"/>
  <c r="AF263" i="3"/>
  <c r="AD264" i="3" a="1"/>
  <c r="AD264" i="3" s="1"/>
  <c r="AC264" i="3"/>
  <c r="AE266" i="3"/>
  <c r="AG266" i="3" s="1"/>
  <c r="H266" i="3"/>
  <c r="I265" i="3"/>
  <c r="A267" i="3"/>
  <c r="F267" i="3"/>
  <c r="AA267" i="3"/>
  <c r="AE267" i="3" a="1"/>
  <c r="D267" i="3"/>
  <c r="AH267" i="3" a="1"/>
  <c r="G267" i="3"/>
  <c r="I266" i="3" a="1"/>
  <c r="E267" i="3"/>
  <c r="B267" i="3"/>
  <c r="H267" i="3" a="1"/>
  <c r="C267" i="3"/>
  <c r="AJ265" i="3" l="1"/>
  <c r="AL265" i="3"/>
  <c r="AK265" i="3"/>
  <c r="AI265" i="3"/>
  <c r="AM265" i="3"/>
  <c r="AH267" i="3"/>
  <c r="AF264" i="3"/>
  <c r="AD265" i="3" a="1"/>
  <c r="AD265" i="3" s="1"/>
  <c r="AE267" i="3"/>
  <c r="AG267" i="3" s="1"/>
  <c r="H267" i="3"/>
  <c r="I266" i="3"/>
  <c r="A268" i="3"/>
  <c r="AC265" i="3"/>
  <c r="F268" i="3"/>
  <c r="AE268" i="3" a="1"/>
  <c r="H268" i="3" a="1"/>
  <c r="AH268" i="3" a="1"/>
  <c r="E268" i="3"/>
  <c r="B268" i="3"/>
  <c r="AA268" i="3"/>
  <c r="G268" i="3"/>
  <c r="C268" i="3"/>
  <c r="D268" i="3"/>
  <c r="I267" i="3" a="1"/>
  <c r="AI266" i="3" l="1"/>
  <c r="AK266" i="3"/>
  <c r="AM266" i="3"/>
  <c r="AJ266" i="3"/>
  <c r="AL266" i="3"/>
  <c r="AH268" i="3"/>
  <c r="AF265" i="3"/>
  <c r="AD266" i="3" a="1"/>
  <c r="AD266" i="3" s="1"/>
  <c r="AC266" i="3"/>
  <c r="AE268" i="3"/>
  <c r="AG268" i="3" s="1"/>
  <c r="H268" i="3"/>
  <c r="I267" i="3"/>
  <c r="A269" i="3"/>
  <c r="G269" i="3"/>
  <c r="AE269" i="3" a="1"/>
  <c r="E269" i="3"/>
  <c r="D269" i="3"/>
  <c r="I268" i="3" a="1"/>
  <c r="C269" i="3"/>
  <c r="F269" i="3"/>
  <c r="H269" i="3" a="1"/>
  <c r="AA269" i="3"/>
  <c r="AH269" i="3" a="1"/>
  <c r="B269" i="3"/>
  <c r="AJ267" i="3" l="1"/>
  <c r="AL267" i="3"/>
  <c r="AI267" i="3"/>
  <c r="AM267" i="3"/>
  <c r="AK267" i="3"/>
  <c r="AH269" i="3"/>
  <c r="AF266" i="3"/>
  <c r="AD267" i="3" a="1"/>
  <c r="AD267" i="3" s="1"/>
  <c r="H269" i="3"/>
  <c r="AE269" i="3"/>
  <c r="AG269" i="3" s="1"/>
  <c r="I268" i="3"/>
  <c r="A270" i="3"/>
  <c r="AC267" i="3"/>
  <c r="F270" i="3"/>
  <c r="D270" i="3"/>
  <c r="B270" i="3"/>
  <c r="G270" i="3"/>
  <c r="E270" i="3"/>
  <c r="AA270" i="3"/>
  <c r="AH270" i="3" a="1"/>
  <c r="H270" i="3" a="1"/>
  <c r="AE270" i="3" a="1"/>
  <c r="C270" i="3"/>
  <c r="I269" i="3" a="1"/>
  <c r="AI268" i="3" l="1"/>
  <c r="AK268" i="3"/>
  <c r="AM268" i="3"/>
  <c r="AL268" i="3"/>
  <c r="AJ268" i="3"/>
  <c r="AH270" i="3"/>
  <c r="AF267" i="3"/>
  <c r="AD268" i="3" a="1"/>
  <c r="AD268" i="3" s="1"/>
  <c r="AE270" i="3"/>
  <c r="AG270" i="3" s="1"/>
  <c r="H270" i="3"/>
  <c r="I269" i="3"/>
  <c r="AC268" i="3"/>
  <c r="A271" i="3"/>
  <c r="C271" i="3"/>
  <c r="E271" i="3"/>
  <c r="G271" i="3"/>
  <c r="AA271" i="3"/>
  <c r="AH271" i="3" a="1"/>
  <c r="B271" i="3"/>
  <c r="AE271" i="3" a="1"/>
  <c r="H271" i="3" a="1"/>
  <c r="F271" i="3"/>
  <c r="D271" i="3"/>
  <c r="I270" i="3" a="1"/>
  <c r="AJ269" i="3" l="1"/>
  <c r="AL269" i="3"/>
  <c r="AK269" i="3"/>
  <c r="AI269" i="3"/>
  <c r="AM269" i="3"/>
  <c r="AF268" i="3"/>
  <c r="AH271" i="3"/>
  <c r="AD269" i="3" a="1"/>
  <c r="AD269" i="3" s="1"/>
  <c r="I270" i="3"/>
  <c r="H271" i="3"/>
  <c r="AE271" i="3"/>
  <c r="AG271" i="3" s="1"/>
  <c r="A272" i="3"/>
  <c r="AC269" i="3"/>
  <c r="C272" i="3"/>
  <c r="D272" i="3"/>
  <c r="E272" i="3"/>
  <c r="AE272" i="3" a="1"/>
  <c r="I271" i="3" a="1"/>
  <c r="H272" i="3" a="1"/>
  <c r="AA272" i="3"/>
  <c r="F272" i="3"/>
  <c r="G272" i="3"/>
  <c r="B272" i="3"/>
  <c r="AH272" i="3" a="1"/>
  <c r="AI270" i="3" l="1"/>
  <c r="AK270" i="3"/>
  <c r="AM270" i="3"/>
  <c r="AJ270" i="3"/>
  <c r="AL270" i="3"/>
  <c r="AH272" i="3"/>
  <c r="AF269" i="3"/>
  <c r="AD270" i="3" a="1"/>
  <c r="AD270" i="3" s="1"/>
  <c r="H272" i="3"/>
  <c r="AE272" i="3"/>
  <c r="AG272" i="3" s="1"/>
  <c r="I271" i="3"/>
  <c r="A273" i="3"/>
  <c r="AC270" i="3"/>
  <c r="G273" i="3"/>
  <c r="H273" i="3" a="1"/>
  <c r="AE273" i="3" a="1"/>
  <c r="AH273" i="3" a="1"/>
  <c r="C273" i="3"/>
  <c r="B273" i="3"/>
  <c r="I272" i="3" a="1"/>
  <c r="E273" i="3"/>
  <c r="AA273" i="3"/>
  <c r="D273" i="3"/>
  <c r="F273" i="3"/>
  <c r="AJ271" i="3" l="1"/>
  <c r="AL271" i="3"/>
  <c r="AI271" i="3"/>
  <c r="AM271" i="3"/>
  <c r="AK271" i="3"/>
  <c r="AH273" i="3"/>
  <c r="AF270" i="3"/>
  <c r="AD271" i="3" a="1"/>
  <c r="AD271" i="3" s="1"/>
  <c r="H273" i="3"/>
  <c r="AE273" i="3"/>
  <c r="AG273" i="3" s="1"/>
  <c r="I272" i="3"/>
  <c r="AC271" i="3"/>
  <c r="A274" i="3"/>
  <c r="D274" i="3"/>
  <c r="G274" i="3"/>
  <c r="F274" i="3"/>
  <c r="E274" i="3"/>
  <c r="C274" i="3"/>
  <c r="AE274" i="3" a="1"/>
  <c r="H274" i="3" a="1"/>
  <c r="AA274" i="3"/>
  <c r="AH274" i="3" a="1"/>
  <c r="B274" i="3"/>
  <c r="I273" i="3" a="1"/>
  <c r="AI272" i="3" l="1"/>
  <c r="AK272" i="3"/>
  <c r="AM272" i="3"/>
  <c r="AL272" i="3"/>
  <c r="AJ272" i="3"/>
  <c r="AH274" i="3"/>
  <c r="AD272" i="3" a="1"/>
  <c r="AD272" i="3" s="1"/>
  <c r="AF271" i="3"/>
  <c r="AC272" i="3"/>
  <c r="I273" i="3"/>
  <c r="H274" i="3"/>
  <c r="AE274" i="3"/>
  <c r="AG274" i="3" s="1"/>
  <c r="A275" i="3"/>
  <c r="D275" i="3"/>
  <c r="E275" i="3"/>
  <c r="AE275" i="3" a="1"/>
  <c r="C275" i="3"/>
  <c r="H275" i="3" a="1"/>
  <c r="B275" i="3"/>
  <c r="AA275" i="3"/>
  <c r="G275" i="3"/>
  <c r="AH275" i="3" a="1"/>
  <c r="F275" i="3"/>
  <c r="I274" i="3" a="1"/>
  <c r="AF272" i="3" l="1"/>
  <c r="AJ273" i="3"/>
  <c r="AL273" i="3"/>
  <c r="AK273" i="3"/>
  <c r="AI273" i="3"/>
  <c r="AM273" i="3"/>
  <c r="AH275" i="3"/>
  <c r="AD273" i="3" a="1"/>
  <c r="AD273" i="3" s="1"/>
  <c r="AC273" i="3"/>
  <c r="I274" i="3"/>
  <c r="AE275" i="3"/>
  <c r="AG275" i="3" s="1"/>
  <c r="H275" i="3"/>
  <c r="A276" i="3"/>
  <c r="G276" i="3"/>
  <c r="D276" i="3"/>
  <c r="E276" i="3"/>
  <c r="AA276" i="3"/>
  <c r="AH276" i="3" a="1"/>
  <c r="AE276" i="3" a="1"/>
  <c r="B276" i="3"/>
  <c r="C276" i="3"/>
  <c r="H276" i="3" a="1"/>
  <c r="F276" i="3"/>
  <c r="I275" i="3" a="1"/>
  <c r="AI274" i="3" l="1"/>
  <c r="AK274" i="3"/>
  <c r="AM274" i="3"/>
  <c r="AJ274" i="3"/>
  <c r="AL274" i="3"/>
  <c r="AH276" i="3"/>
  <c r="AF273" i="3"/>
  <c r="AD274" i="3" a="1"/>
  <c r="AD274" i="3" s="1"/>
  <c r="H276" i="3"/>
  <c r="AE276" i="3"/>
  <c r="AG276" i="3" s="1"/>
  <c r="I275" i="3"/>
  <c r="AC274" i="3"/>
  <c r="A277" i="3"/>
  <c r="G277" i="3"/>
  <c r="F277" i="3"/>
  <c r="C277" i="3"/>
  <c r="AE277" i="3" a="1"/>
  <c r="B277" i="3"/>
  <c r="H277" i="3" a="1"/>
  <c r="AH277" i="3" a="1"/>
  <c r="E277" i="3"/>
  <c r="AA277" i="3"/>
  <c r="D277" i="3"/>
  <c r="I276" i="3" a="1"/>
  <c r="AJ275" i="3" l="1"/>
  <c r="AL275" i="3"/>
  <c r="AI275" i="3"/>
  <c r="AM275" i="3"/>
  <c r="AK275" i="3"/>
  <c r="AF274" i="3"/>
  <c r="AH277" i="3"/>
  <c r="AD275" i="3" a="1"/>
  <c r="AD275" i="3" s="1"/>
  <c r="I276" i="3"/>
  <c r="H277" i="3"/>
  <c r="AE277" i="3"/>
  <c r="AG277" i="3" s="1"/>
  <c r="A278" i="3"/>
  <c r="AC275" i="3"/>
  <c r="C278" i="3"/>
  <c r="B278" i="3"/>
  <c r="AH278" i="3" a="1"/>
  <c r="G278" i="3"/>
  <c r="I277" i="3" a="1"/>
  <c r="AA278" i="3"/>
  <c r="D278" i="3"/>
  <c r="E278" i="3"/>
  <c r="AE278" i="3" a="1"/>
  <c r="F278" i="3"/>
  <c r="H278" i="3" a="1"/>
  <c r="AI276" i="3" l="1"/>
  <c r="AK276" i="3"/>
  <c r="AM276" i="3"/>
  <c r="AL276" i="3"/>
  <c r="AJ276" i="3"/>
  <c r="AH278" i="3"/>
  <c r="AF275" i="3"/>
  <c r="AD276" i="3" a="1"/>
  <c r="AD276" i="3" s="1"/>
  <c r="AE278" i="3"/>
  <c r="AG278" i="3" s="1"/>
  <c r="H278" i="3"/>
  <c r="I277" i="3"/>
  <c r="A279" i="3"/>
  <c r="AC276" i="3"/>
  <c r="AA279" i="3"/>
  <c r="C279" i="3"/>
  <c r="D279" i="3"/>
  <c r="E279" i="3"/>
  <c r="I278" i="3" a="1"/>
  <c r="G279" i="3"/>
  <c r="H279" i="3" a="1"/>
  <c r="B279" i="3"/>
  <c r="AH279" i="3" a="1"/>
  <c r="F279" i="3"/>
  <c r="AE279" i="3" a="1"/>
  <c r="AJ277" i="3" l="1"/>
  <c r="AL277" i="3"/>
  <c r="AK277" i="3"/>
  <c r="AI277" i="3"/>
  <c r="AM277" i="3"/>
  <c r="AH279" i="3"/>
  <c r="AF276" i="3"/>
  <c r="AD277" i="3" a="1"/>
  <c r="AD277" i="3" s="1"/>
  <c r="H279" i="3"/>
  <c r="AE279" i="3"/>
  <c r="AG279" i="3" s="1"/>
  <c r="I278" i="3"/>
  <c r="AC277" i="3"/>
  <c r="A280" i="3"/>
  <c r="D280" i="3"/>
  <c r="C280" i="3"/>
  <c r="AA280" i="3"/>
  <c r="AH280" i="3" a="1"/>
  <c r="F280" i="3"/>
  <c r="B280" i="3"/>
  <c r="I279" i="3" a="1"/>
  <c r="E280" i="3"/>
  <c r="G280" i="3"/>
  <c r="H280" i="3" a="1"/>
  <c r="AE280" i="3" a="1"/>
  <c r="AI278" i="3" l="1"/>
  <c r="AK278" i="3"/>
  <c r="AM278" i="3"/>
  <c r="AJ278" i="3"/>
  <c r="AL278" i="3"/>
  <c r="AF277" i="3"/>
  <c r="AH280" i="3"/>
  <c r="AD278" i="3" a="1"/>
  <c r="AD278" i="3" s="1"/>
  <c r="I279" i="3"/>
  <c r="H280" i="3"/>
  <c r="AE280" i="3"/>
  <c r="AG280" i="3" s="1"/>
  <c r="AC278" i="3"/>
  <c r="A281" i="3"/>
  <c r="H281" i="3" a="1"/>
  <c r="AH281" i="3" a="1"/>
  <c r="AA281" i="3"/>
  <c r="AE281" i="3" a="1"/>
  <c r="F281" i="3"/>
  <c r="I280" i="3" a="1"/>
  <c r="G281" i="3"/>
  <c r="C281" i="3"/>
  <c r="E281" i="3"/>
  <c r="D281" i="3"/>
  <c r="B281" i="3"/>
  <c r="AJ279" i="3" l="1"/>
  <c r="AL279" i="3"/>
  <c r="AI279" i="3"/>
  <c r="AM279" i="3"/>
  <c r="AK279" i="3"/>
  <c r="AH281" i="3"/>
  <c r="AD279" i="3" a="1"/>
  <c r="AD279" i="3" s="1"/>
  <c r="AF278" i="3"/>
  <c r="AE281" i="3"/>
  <c r="AG281" i="3" s="1"/>
  <c r="H281" i="3"/>
  <c r="I280" i="3"/>
  <c r="A282" i="3"/>
  <c r="AC279" i="3"/>
  <c r="F282" i="3"/>
  <c r="B282" i="3"/>
  <c r="G282" i="3"/>
  <c r="AH282" i="3" a="1"/>
  <c r="D282" i="3"/>
  <c r="AE282" i="3" a="1"/>
  <c r="C282" i="3"/>
  <c r="AA282" i="3"/>
  <c r="H282" i="3" a="1"/>
  <c r="E282" i="3"/>
  <c r="I281" i="3" a="1"/>
  <c r="AC280" i="3" l="1"/>
  <c r="AI280" i="3"/>
  <c r="AK280" i="3"/>
  <c r="AM280" i="3"/>
  <c r="AL280" i="3"/>
  <c r="AJ280" i="3"/>
  <c r="AH282" i="3"/>
  <c r="AF279" i="3"/>
  <c r="AD280" i="3" a="1"/>
  <c r="AD280" i="3" s="1"/>
  <c r="AF280" i="3" s="1"/>
  <c r="I281" i="3"/>
  <c r="H282" i="3"/>
  <c r="AE282" i="3"/>
  <c r="AG282" i="3" s="1"/>
  <c r="A283" i="3"/>
  <c r="AE283" i="3" a="1"/>
  <c r="E283" i="3"/>
  <c r="F283" i="3"/>
  <c r="D283" i="3"/>
  <c r="G283" i="3"/>
  <c r="AH283" i="3" a="1"/>
  <c r="AA283" i="3"/>
  <c r="B283" i="3"/>
  <c r="I282" i="3" a="1"/>
  <c r="C283" i="3"/>
  <c r="H283" i="3" a="1"/>
  <c r="AJ281" i="3" l="1"/>
  <c r="AL281" i="3"/>
  <c r="AK281" i="3"/>
  <c r="AI281" i="3"/>
  <c r="AM281" i="3"/>
  <c r="AH283" i="3"/>
  <c r="AD281" i="3" a="1"/>
  <c r="AD281" i="3" s="1"/>
  <c r="AE283" i="3"/>
  <c r="AG283" i="3" s="1"/>
  <c r="H283" i="3"/>
  <c r="I282" i="3"/>
  <c r="AC281" i="3"/>
  <c r="A284" i="3"/>
  <c r="D284" i="3"/>
  <c r="B284" i="3"/>
  <c r="AA284" i="3"/>
  <c r="AE284" i="3" a="1"/>
  <c r="AH284" i="3" a="1"/>
  <c r="C284" i="3"/>
  <c r="H284" i="3" a="1"/>
  <c r="F284" i="3"/>
  <c r="I283" i="3" a="1"/>
  <c r="G284" i="3"/>
  <c r="E284" i="3"/>
  <c r="AI282" i="3" l="1"/>
  <c r="AK282" i="3"/>
  <c r="AM282" i="3"/>
  <c r="AJ282" i="3"/>
  <c r="AL282" i="3"/>
  <c r="AH284" i="3"/>
  <c r="AD282" i="3" a="1"/>
  <c r="AD282" i="3" s="1"/>
  <c r="AC282" i="3"/>
  <c r="H284" i="3"/>
  <c r="AE284" i="3"/>
  <c r="AG284" i="3" s="1"/>
  <c r="I283" i="3"/>
  <c r="A285" i="3"/>
  <c r="AF281" i="3"/>
  <c r="B285" i="3"/>
  <c r="AE285" i="3" a="1"/>
  <c r="G285" i="3"/>
  <c r="AH285" i="3" a="1"/>
  <c r="E285" i="3"/>
  <c r="H285" i="3" a="1"/>
  <c r="AA285" i="3"/>
  <c r="D285" i="3"/>
  <c r="C285" i="3"/>
  <c r="F285" i="3"/>
  <c r="I284" i="3" a="1"/>
  <c r="AJ283" i="3" l="1"/>
  <c r="AL283" i="3"/>
  <c r="AI283" i="3"/>
  <c r="AM283" i="3"/>
  <c r="AK283" i="3"/>
  <c r="AH285" i="3"/>
  <c r="AF282" i="3"/>
  <c r="AD283" i="3" a="1"/>
  <c r="AD283" i="3" s="1"/>
  <c r="AC283" i="3"/>
  <c r="I284" i="3"/>
  <c r="H285" i="3"/>
  <c r="AE285" i="3"/>
  <c r="AG285" i="3" s="1"/>
  <c r="A286" i="3"/>
  <c r="E286" i="3"/>
  <c r="B286" i="3"/>
  <c r="C286" i="3"/>
  <c r="G286" i="3"/>
  <c r="AA286" i="3"/>
  <c r="AE286" i="3" a="1"/>
  <c r="F286" i="3"/>
  <c r="H286" i="3" a="1"/>
  <c r="AH286" i="3" a="1"/>
  <c r="D286" i="3"/>
  <c r="I285" i="3" a="1"/>
  <c r="AI284" i="3" l="1"/>
  <c r="AK284" i="3"/>
  <c r="AM284" i="3"/>
  <c r="AL284" i="3"/>
  <c r="AJ284" i="3"/>
  <c r="AH286" i="3"/>
  <c r="AF283" i="3"/>
  <c r="AD284" i="3" a="1"/>
  <c r="AD284" i="3" s="1"/>
  <c r="AE286" i="3"/>
  <c r="AG286" i="3" s="1"/>
  <c r="H286" i="3"/>
  <c r="I285" i="3"/>
  <c r="AC284" i="3"/>
  <c r="A287" i="3"/>
  <c r="G287" i="3"/>
  <c r="AA287" i="3"/>
  <c r="B287" i="3"/>
  <c r="AH287" i="3" a="1"/>
  <c r="E287" i="3"/>
  <c r="F287" i="3"/>
  <c r="H287" i="3" a="1"/>
  <c r="C287" i="3"/>
  <c r="D287" i="3"/>
  <c r="AE287" i="3" a="1"/>
  <c r="I286" i="3" a="1"/>
  <c r="AJ285" i="3" l="1"/>
  <c r="AL285" i="3"/>
  <c r="AK285" i="3"/>
  <c r="AI285" i="3"/>
  <c r="AM285" i="3"/>
  <c r="AF284" i="3"/>
  <c r="AH287" i="3"/>
  <c r="AD285" i="3" a="1"/>
  <c r="AD285" i="3" s="1"/>
  <c r="AC285" i="3"/>
  <c r="AE287" i="3"/>
  <c r="AG287" i="3" s="1"/>
  <c r="H287" i="3"/>
  <c r="I286" i="3"/>
  <c r="A288" i="3"/>
  <c r="D288" i="3"/>
  <c r="E288" i="3"/>
  <c r="G288" i="3"/>
  <c r="AA288" i="3"/>
  <c r="AH288" i="3" a="1"/>
  <c r="C288" i="3"/>
  <c r="F288" i="3"/>
  <c r="H288" i="3" a="1"/>
  <c r="AE288" i="3" a="1"/>
  <c r="B288" i="3"/>
  <c r="I287" i="3" a="1"/>
  <c r="AI286" i="3" l="1"/>
  <c r="AK286" i="3"/>
  <c r="AM286" i="3"/>
  <c r="AJ286" i="3"/>
  <c r="AL286" i="3"/>
  <c r="AH288" i="3"/>
  <c r="AF285" i="3"/>
  <c r="AD286" i="3" a="1"/>
  <c r="AD286" i="3" s="1"/>
  <c r="AC286" i="3"/>
  <c r="AE288" i="3"/>
  <c r="AG288" i="3" s="1"/>
  <c r="H288" i="3"/>
  <c r="I287" i="3"/>
  <c r="A289" i="3"/>
  <c r="D289" i="3"/>
  <c r="AE289" i="3" a="1"/>
  <c r="E289" i="3"/>
  <c r="G289" i="3"/>
  <c r="I288" i="3" a="1"/>
  <c r="AA289" i="3"/>
  <c r="B289" i="3"/>
  <c r="AH289" i="3" a="1"/>
  <c r="H289" i="3" a="1"/>
  <c r="F289" i="3"/>
  <c r="C289" i="3"/>
  <c r="AJ287" i="3" l="1"/>
  <c r="AL287" i="3"/>
  <c r="AI287" i="3"/>
  <c r="AM287" i="3"/>
  <c r="AK287" i="3"/>
  <c r="AH289" i="3"/>
  <c r="AF286" i="3"/>
  <c r="AD287" i="3" a="1"/>
  <c r="AD287" i="3" s="1"/>
  <c r="AE289" i="3"/>
  <c r="AG289" i="3" s="1"/>
  <c r="H289" i="3"/>
  <c r="I288" i="3"/>
  <c r="A290" i="3"/>
  <c r="AC287" i="3"/>
  <c r="C290" i="3"/>
  <c r="H290" i="3" a="1"/>
  <c r="E290" i="3"/>
  <c r="AE290" i="3" a="1"/>
  <c r="I289" i="3" a="1"/>
  <c r="D290" i="3"/>
  <c r="AA290" i="3"/>
  <c r="F290" i="3"/>
  <c r="AH290" i="3" a="1"/>
  <c r="B290" i="3"/>
  <c r="G290" i="3"/>
  <c r="AC288" i="3" l="1"/>
  <c r="AI288" i="3"/>
  <c r="AK288" i="3"/>
  <c r="AM288" i="3"/>
  <c r="AL288" i="3"/>
  <c r="AJ288" i="3"/>
  <c r="AF287" i="3"/>
  <c r="AH290" i="3"/>
  <c r="AD288" i="3" a="1"/>
  <c r="AD288" i="3" s="1"/>
  <c r="AF288" i="3" s="1"/>
  <c r="AE290" i="3"/>
  <c r="AG290" i="3" s="1"/>
  <c r="H290" i="3"/>
  <c r="I289" i="3"/>
  <c r="A291" i="3"/>
  <c r="F291" i="3"/>
  <c r="C291" i="3"/>
  <c r="D291" i="3"/>
  <c r="AE291" i="3" a="1"/>
  <c r="B291" i="3"/>
  <c r="H291" i="3" a="1"/>
  <c r="AH291" i="3" a="1"/>
  <c r="AA291" i="3"/>
  <c r="I290" i="3" a="1"/>
  <c r="G291" i="3"/>
  <c r="E291" i="3"/>
  <c r="AJ289" i="3" l="1"/>
  <c r="AL289" i="3"/>
  <c r="AK289" i="3"/>
  <c r="AI289" i="3"/>
  <c r="AM289" i="3"/>
  <c r="AH291" i="3"/>
  <c r="AD289" i="3" a="1"/>
  <c r="AD289" i="3" s="1"/>
  <c r="I290" i="3"/>
  <c r="H291" i="3"/>
  <c r="AE291" i="3"/>
  <c r="AG291" i="3" s="1"/>
  <c r="A292" i="3"/>
  <c r="AC289" i="3"/>
  <c r="F292" i="3"/>
  <c r="C292" i="3"/>
  <c r="H292" i="3" a="1"/>
  <c r="B292" i="3"/>
  <c r="AH292" i="3" a="1"/>
  <c r="E292" i="3"/>
  <c r="G292" i="3"/>
  <c r="AA292" i="3"/>
  <c r="I291" i="3" a="1"/>
  <c r="AE292" i="3" a="1"/>
  <c r="D292" i="3"/>
  <c r="AI290" i="3" l="1"/>
  <c r="AK290" i="3"/>
  <c r="AM290" i="3"/>
  <c r="AJ290" i="3"/>
  <c r="AL290" i="3"/>
  <c r="AH292" i="3"/>
  <c r="AD290" i="3" a="1"/>
  <c r="AD290" i="3" s="1"/>
  <c r="AF289" i="3"/>
  <c r="AC290" i="3"/>
  <c r="H292" i="3"/>
  <c r="AE292" i="3"/>
  <c r="AG292" i="3" s="1"/>
  <c r="I291" i="3"/>
  <c r="A293" i="3"/>
  <c r="C293" i="3"/>
  <c r="AH293" i="3" a="1"/>
  <c r="F293" i="3"/>
  <c r="E293" i="3"/>
  <c r="I292" i="3" a="1"/>
  <c r="AE293" i="3" a="1"/>
  <c r="AA293" i="3"/>
  <c r="H293" i="3" a="1"/>
  <c r="B293" i="3"/>
  <c r="D293" i="3"/>
  <c r="G293" i="3"/>
  <c r="AJ291" i="3" l="1"/>
  <c r="AL291" i="3"/>
  <c r="AI291" i="3"/>
  <c r="AM291" i="3"/>
  <c r="AK291" i="3"/>
  <c r="AF290" i="3"/>
  <c r="AH293" i="3"/>
  <c r="AD291" i="3" a="1"/>
  <c r="AD291" i="3" s="1"/>
  <c r="H293" i="3"/>
  <c r="AE293" i="3"/>
  <c r="AG293" i="3" s="1"/>
  <c r="I292" i="3"/>
  <c r="A294" i="3"/>
  <c r="AC291" i="3"/>
  <c r="F294" i="3"/>
  <c r="AA294" i="3"/>
  <c r="AH294" i="3" a="1"/>
  <c r="H294" i="3" a="1"/>
  <c r="D294" i="3"/>
  <c r="G294" i="3"/>
  <c r="E294" i="3"/>
  <c r="AE294" i="3" a="1"/>
  <c r="B294" i="3"/>
  <c r="C294" i="3"/>
  <c r="I293" i="3" a="1"/>
  <c r="AI292" i="3" l="1"/>
  <c r="AK292" i="3"/>
  <c r="AM292" i="3"/>
  <c r="AL292" i="3"/>
  <c r="AJ292" i="3"/>
  <c r="AH294" i="3"/>
  <c r="AF291" i="3"/>
  <c r="AD292" i="3" a="1"/>
  <c r="AD292" i="3" s="1"/>
  <c r="H294" i="3"/>
  <c r="AE294" i="3"/>
  <c r="AG294" i="3" s="1"/>
  <c r="I293" i="3"/>
  <c r="AC292" i="3"/>
  <c r="A295" i="3"/>
  <c r="AE295" i="3" a="1"/>
  <c r="F295" i="3"/>
  <c r="E295" i="3"/>
  <c r="C295" i="3"/>
  <c r="AH295" i="3" a="1"/>
  <c r="D295" i="3"/>
  <c r="B295" i="3"/>
  <c r="AA295" i="3"/>
  <c r="G295" i="3"/>
  <c r="I294" i="3" a="1"/>
  <c r="H295" i="3" a="1"/>
  <c r="AJ293" i="3" l="1"/>
  <c r="AL293" i="3"/>
  <c r="AK293" i="3"/>
  <c r="AI293" i="3"/>
  <c r="AM293" i="3"/>
  <c r="AF292" i="3"/>
  <c r="AH295" i="3"/>
  <c r="AD293" i="3" a="1"/>
  <c r="AD293" i="3" s="1"/>
  <c r="I294" i="3"/>
  <c r="AE295" i="3"/>
  <c r="AG295" i="3" s="1"/>
  <c r="H295" i="3"/>
  <c r="A296" i="3"/>
  <c r="AC293" i="3"/>
  <c r="AA296" i="3"/>
  <c r="D296" i="3"/>
  <c r="C296" i="3"/>
  <c r="F296" i="3"/>
  <c r="H296" i="3" a="1"/>
  <c r="G296" i="3"/>
  <c r="AE296" i="3" a="1"/>
  <c r="AH296" i="3" a="1"/>
  <c r="E296" i="3"/>
  <c r="B296" i="3"/>
  <c r="I295" i="3" a="1"/>
  <c r="AI294" i="3" l="1"/>
  <c r="AK294" i="3"/>
  <c r="AM294" i="3"/>
  <c r="AJ294" i="3"/>
  <c r="AL294" i="3"/>
  <c r="AH296" i="3"/>
  <c r="AF293" i="3"/>
  <c r="AD294" i="3" a="1"/>
  <c r="AD294" i="3" s="1"/>
  <c r="H296" i="3"/>
  <c r="AE296" i="3"/>
  <c r="AG296" i="3" s="1"/>
  <c r="I295" i="3"/>
  <c r="A297" i="3"/>
  <c r="AC294" i="3"/>
  <c r="H297" i="3" a="1"/>
  <c r="AH297" i="3" a="1"/>
  <c r="G297" i="3"/>
  <c r="AE297" i="3" a="1"/>
  <c r="D297" i="3"/>
  <c r="I296" i="3" a="1"/>
  <c r="F297" i="3"/>
  <c r="AA297" i="3"/>
  <c r="C297" i="3"/>
  <c r="B297" i="3"/>
  <c r="E297" i="3"/>
  <c r="AJ295" i="3" l="1"/>
  <c r="AL295" i="3"/>
  <c r="AI295" i="3"/>
  <c r="AM295" i="3"/>
  <c r="AK295" i="3"/>
  <c r="AH297" i="3"/>
  <c r="AF294" i="3"/>
  <c r="AD295" i="3" a="1"/>
  <c r="AD295" i="3" s="1"/>
  <c r="I296" i="3"/>
  <c r="H297" i="3"/>
  <c r="AE297" i="3"/>
  <c r="AG297" i="3" s="1"/>
  <c r="AC295" i="3"/>
  <c r="A298" i="3"/>
  <c r="AA298" i="3"/>
  <c r="H298" i="3" a="1"/>
  <c r="F298" i="3"/>
  <c r="E298" i="3"/>
  <c r="G298" i="3"/>
  <c r="I297" i="3" a="1"/>
  <c r="D298" i="3"/>
  <c r="B298" i="3"/>
  <c r="AE298" i="3" a="1"/>
  <c r="AH298" i="3" a="1"/>
  <c r="C298" i="3"/>
  <c r="AI296" i="3" l="1"/>
  <c r="AK296" i="3"/>
  <c r="AM296" i="3"/>
  <c r="AL296" i="3"/>
  <c r="AJ296" i="3"/>
  <c r="AH298" i="3"/>
  <c r="AD296" i="3" a="1"/>
  <c r="AD296" i="3" s="1"/>
  <c r="AF295" i="3"/>
  <c r="AE298" i="3"/>
  <c r="AG298" i="3" s="1"/>
  <c r="H298" i="3"/>
  <c r="I297" i="3"/>
  <c r="A299" i="3"/>
  <c r="AC296" i="3"/>
  <c r="AE299" i="3" a="1"/>
  <c r="F299" i="3"/>
  <c r="AH299" i="3" a="1"/>
  <c r="C299" i="3"/>
  <c r="H299" i="3" a="1"/>
  <c r="G299" i="3"/>
  <c r="AA299" i="3"/>
  <c r="E299" i="3"/>
  <c r="I298" i="3" a="1"/>
  <c r="B299" i="3"/>
  <c r="D299" i="3"/>
  <c r="AJ297" i="3" l="1"/>
  <c r="AL297" i="3"/>
  <c r="AK297" i="3"/>
  <c r="AI297" i="3"/>
  <c r="AM297" i="3"/>
  <c r="AH299" i="3"/>
  <c r="AF296" i="3"/>
  <c r="AD297" i="3" a="1"/>
  <c r="AD297" i="3" s="1"/>
  <c r="AC297" i="3"/>
  <c r="H299" i="3"/>
  <c r="AE299" i="3"/>
  <c r="AG299" i="3" s="1"/>
  <c r="I298" i="3"/>
  <c r="A300" i="3"/>
  <c r="E300" i="3"/>
  <c r="B300" i="3"/>
  <c r="D300" i="3"/>
  <c r="AE300" i="3" a="1"/>
  <c r="I299" i="3" a="1"/>
  <c r="AA300" i="3"/>
  <c r="H300" i="3" a="1"/>
  <c r="C300" i="3"/>
  <c r="AH300" i="3" a="1"/>
  <c r="G300" i="3"/>
  <c r="F300" i="3"/>
  <c r="AI298" i="3" l="1"/>
  <c r="AK298" i="3"/>
  <c r="AM298" i="3"/>
  <c r="AJ298" i="3"/>
  <c r="AL298" i="3"/>
  <c r="AH300" i="3"/>
  <c r="AF297" i="3"/>
  <c r="AD298" i="3" a="1"/>
  <c r="AD298" i="3" s="1"/>
  <c r="AC298" i="3"/>
  <c r="H300" i="3"/>
  <c r="AE300" i="3"/>
  <c r="AG300" i="3" s="1"/>
  <c r="I299" i="3"/>
  <c r="A301" i="3"/>
  <c r="H301" i="3" a="1"/>
  <c r="AE301" i="3" a="1"/>
  <c r="AH301" i="3" a="1"/>
  <c r="D301" i="3"/>
  <c r="I300" i="3" a="1"/>
  <c r="E301" i="3"/>
  <c r="G301" i="3"/>
  <c r="F301" i="3"/>
  <c r="C301" i="3"/>
  <c r="AA301" i="3"/>
  <c r="B301" i="3"/>
  <c r="AJ299" i="3" l="1"/>
  <c r="AL299" i="3"/>
  <c r="AI299" i="3"/>
  <c r="AM299" i="3"/>
  <c r="AK299" i="3"/>
  <c r="AH301" i="3"/>
  <c r="AF298" i="3"/>
  <c r="AD299" i="3" a="1"/>
  <c r="AD299" i="3" s="1"/>
  <c r="H301" i="3"/>
  <c r="AE301" i="3"/>
  <c r="AG301" i="3" s="1"/>
  <c r="I300" i="3"/>
  <c r="AC299" i="3"/>
  <c r="A302" i="3"/>
  <c r="H302" i="3" a="1"/>
  <c r="F302" i="3"/>
  <c r="AE302" i="3" a="1"/>
  <c r="D302" i="3"/>
  <c r="C302" i="3"/>
  <c r="AH302" i="3" a="1"/>
  <c r="E302" i="3"/>
  <c r="I301" i="3" a="1"/>
  <c r="B302" i="3"/>
  <c r="AA302" i="3"/>
  <c r="G302" i="3"/>
  <c r="AI300" i="3" l="1"/>
  <c r="AK300" i="3"/>
  <c r="AM300" i="3"/>
  <c r="AL300" i="3"/>
  <c r="AJ300" i="3"/>
  <c r="AF299" i="3"/>
  <c r="AH302" i="3"/>
  <c r="AD300" i="3" a="1"/>
  <c r="AD300" i="3" s="1"/>
  <c r="H302" i="3"/>
  <c r="AE302" i="3"/>
  <c r="AG302" i="3" s="1"/>
  <c r="I301" i="3"/>
  <c r="A303" i="3"/>
  <c r="AC300" i="3"/>
  <c r="H303" i="3" a="1"/>
  <c r="F303" i="3"/>
  <c r="C303" i="3"/>
  <c r="B303" i="3"/>
  <c r="G303" i="3"/>
  <c r="AA303" i="3"/>
  <c r="D303" i="3"/>
  <c r="AH303" i="3" a="1"/>
  <c r="E303" i="3"/>
  <c r="AE303" i="3" a="1"/>
  <c r="I302" i="3" a="1"/>
  <c r="AJ301" i="3" l="1"/>
  <c r="AL301" i="3"/>
  <c r="AK301" i="3"/>
  <c r="AI301" i="3"/>
  <c r="AM301" i="3"/>
  <c r="AH303" i="3"/>
  <c r="AF300" i="3"/>
  <c r="AD301" i="3" a="1"/>
  <c r="AD301" i="3" s="1"/>
  <c r="I302" i="3"/>
  <c r="AE303" i="3"/>
  <c r="AG303" i="3" s="1"/>
  <c r="H303" i="3"/>
  <c r="AC301" i="3"/>
  <c r="A304" i="3"/>
  <c r="E304" i="3"/>
  <c r="AA304" i="3"/>
  <c r="AH304" i="3" a="1"/>
  <c r="F304" i="3"/>
  <c r="AE304" i="3" a="1"/>
  <c r="H304" i="3" a="1"/>
  <c r="C304" i="3"/>
  <c r="G304" i="3"/>
  <c r="B304" i="3"/>
  <c r="D304" i="3"/>
  <c r="I303" i="3" a="1"/>
  <c r="AI302" i="3" l="1"/>
  <c r="AK302" i="3"/>
  <c r="AM302" i="3"/>
  <c r="AJ302" i="3"/>
  <c r="AL302" i="3"/>
  <c r="AH304" i="3"/>
  <c r="AD302" i="3" a="1"/>
  <c r="AD302" i="3" s="1"/>
  <c r="AF301" i="3"/>
  <c r="Q3" i="3"/>
  <c r="H304" i="3"/>
  <c r="P3" i="3"/>
  <c r="O3" i="3"/>
  <c r="M3" i="3"/>
  <c r="N3" i="3"/>
  <c r="U3" i="3"/>
  <c r="W3" i="3"/>
  <c r="R3" i="3"/>
  <c r="K3" i="3"/>
  <c r="V3" i="3"/>
  <c r="L3" i="3"/>
  <c r="J3" i="3"/>
  <c r="S3" i="3"/>
  <c r="T3" i="3"/>
  <c r="AE304" i="3"/>
  <c r="I303" i="3"/>
  <c r="AC302" i="3"/>
  <c r="I304" i="3" a="1"/>
  <c r="AJ303" i="3" l="1"/>
  <c r="AL303" i="3"/>
  <c r="AI303" i="3"/>
  <c r="AM303" i="3"/>
  <c r="AK303" i="3"/>
  <c r="X3" i="3"/>
  <c r="Y3" i="3"/>
  <c r="Z3" i="3"/>
  <c r="AD303" i="3" a="1"/>
  <c r="AD303" i="3" s="1"/>
  <c r="I304" i="3"/>
  <c r="AC303" i="3"/>
  <c r="AF302" i="3"/>
  <c r="AG304" i="3"/>
  <c r="AG3" i="3" s="1"/>
  <c r="AE3" i="3"/>
  <c r="AI304" i="3" l="1"/>
  <c r="AK304" i="3"/>
  <c r="AM304" i="3"/>
  <c r="AL304" i="3"/>
  <c r="AJ304" i="3"/>
  <c r="AF303" i="3"/>
  <c r="AD304" i="3" a="1"/>
  <c r="AD304" i="3" s="1"/>
  <c r="AD3" i="3" s="1"/>
  <c r="AC304" i="3"/>
  <c r="AC3" i="3" s="1"/>
  <c r="AF304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<sst xmlns="http://schemas.openxmlformats.org/spreadsheetml/2006/main" count="270" uniqueCount="110">
  <si>
    <t>Réduction</t>
  </si>
  <si>
    <t>Base</t>
  </si>
  <si>
    <t>Inox</t>
  </si>
  <si>
    <t>Bronze</t>
  </si>
  <si>
    <t>Gold</t>
  </si>
  <si>
    <t>Pack facturation offert</t>
  </si>
  <si>
    <t>Pass</t>
  </si>
  <si>
    <t>Pass enfant</t>
  </si>
  <si>
    <t>Ticket</t>
  </si>
  <si>
    <t>Ticket enfant</t>
  </si>
  <si>
    <t>Ticket VIP Enfant accompagnant</t>
  </si>
  <si>
    <t>Cartes boissons de 50EUR TVAC</t>
  </si>
  <si>
    <t>Prix pack</t>
  </si>
  <si>
    <t>Minimum de places hors VIP à commander</t>
  </si>
  <si>
    <t>Minimum de places VIP à commander</t>
  </si>
  <si>
    <t>Montant minimum à atteindre</t>
  </si>
  <si>
    <t>Non</t>
  </si>
  <si>
    <t>Oui</t>
  </si>
  <si>
    <t>Vendredi</t>
  </si>
  <si>
    <t>Samedi</t>
  </si>
  <si>
    <t>Dimanche</t>
  </si>
  <si>
    <t>Montant minimum non atteint</t>
  </si>
  <si>
    <t>Projections sur écran LED</t>
  </si>
  <si>
    <t>Nbre banderole dans l'enceinte du festival</t>
  </si>
  <si>
    <t>Logo sur tous les supports de communication</t>
  </si>
  <si>
    <t>¼ écran</t>
  </si>
  <si>
    <t>½ écran</t>
  </si>
  <si>
    <t>plein écran</t>
  </si>
  <si>
    <t>FG</t>
  </si>
  <si>
    <t>EL</t>
  </si>
  <si>
    <t>MR</t>
  </si>
  <si>
    <t>https://d.docs.live.net/59b6d528e3370839/2024/Suivi Bons de Commandes/Recap Sponsor 2024.xlsx</t>
  </si>
  <si>
    <t>BC</t>
  </si>
  <si>
    <t>Société</t>
  </si>
  <si>
    <t>Adresse</t>
  </si>
  <si>
    <t>CP + Ville</t>
  </si>
  <si>
    <t>TVA BE</t>
  </si>
  <si>
    <t>Email</t>
  </si>
  <si>
    <t>Recommande</t>
  </si>
  <si>
    <t>Pack</t>
  </si>
  <si>
    <t>Pass 3 jours</t>
  </si>
  <si>
    <t>Pass enfant 3 jours</t>
  </si>
  <si>
    <t>Ticket Vendredi</t>
  </si>
  <si>
    <t>Ticket enfant Vendredi</t>
  </si>
  <si>
    <t>Ticket VIP Enfant Vendredi</t>
  </si>
  <si>
    <t>Ticket Samedi</t>
  </si>
  <si>
    <t>Ticket enfant Samedi</t>
  </si>
  <si>
    <t>Ticket VIP Enfant Samedi</t>
  </si>
  <si>
    <t>Ticket Dimanche</t>
  </si>
  <si>
    <t>Ticket enfant Dimanche</t>
  </si>
  <si>
    <t>Ticket VIP Enfant Dimanche</t>
  </si>
  <si>
    <t>Pack soutien artiste</t>
  </si>
  <si>
    <t>Jour soutien</t>
  </si>
  <si>
    <t>Cartes boissons</t>
  </si>
  <si>
    <t>Montant HTVA</t>
  </si>
  <si>
    <t>Montant BC</t>
  </si>
  <si>
    <t>Différence</t>
  </si>
  <si>
    <t>Facture</t>
  </si>
  <si>
    <t>Ecran LED</t>
  </si>
  <si>
    <t>Site Internet</t>
  </si>
  <si>
    <t>Banderole</t>
  </si>
  <si>
    <t>Logo sur supports</t>
  </si>
  <si>
    <t>Communiqué de presse</t>
  </si>
  <si>
    <t>Payé?</t>
  </si>
  <si>
    <t>Pass envoyés</t>
  </si>
  <si>
    <t>Nom Société</t>
  </si>
  <si>
    <t>Adresse e-mail de facturation (recommandé) :</t>
  </si>
  <si>
    <t>Est-ce une recommande ?</t>
  </si>
  <si>
    <t>TOTAL HTVA (21%)</t>
  </si>
  <si>
    <t>Désirez-vous une facture ?</t>
  </si>
  <si>
    <t>Quel pack aviez-vous choisi ?</t>
  </si>
  <si>
    <t>3 jours</t>
  </si>
  <si>
    <t>Sponsoring</t>
  </si>
  <si>
    <t>Pack HTVA</t>
  </si>
  <si>
    <t>Suppl HTVA</t>
  </si>
  <si>
    <t>Facture TVAC</t>
  </si>
  <si>
    <t>Pass envoyés?</t>
  </si>
  <si>
    <t>Facture envoyée?</t>
  </si>
  <si>
    <t>Remarques</t>
  </si>
  <si>
    <t>Echange</t>
  </si>
  <si>
    <t>Bon de commande</t>
  </si>
  <si>
    <t>Voir détail plus spécifique des Pack dans notre brochure</t>
  </si>
  <si>
    <t>Nbre total à commander</t>
  </si>
  <si>
    <t>Prix Unitaire HTVA (21%)</t>
  </si>
  <si>
    <t>Somme HTVA</t>
  </si>
  <si>
    <t>Services complémentaires</t>
  </si>
  <si>
    <t>Lorsque votre bon de commande est complété, merci de l'envoyer sous son format excel à l'adresse</t>
  </si>
  <si>
    <t>compta@baudetstival.be</t>
  </si>
  <si>
    <t>Téléphone</t>
  </si>
  <si>
    <t>Réseaux sociaux</t>
  </si>
  <si>
    <t>1 post</t>
  </si>
  <si>
    <t>1 mention</t>
  </si>
  <si>
    <t>Tous</t>
  </si>
  <si>
    <t>Plusieurs</t>
  </si>
  <si>
    <t>Pack visibilité réduite</t>
  </si>
  <si>
    <t>Silver</t>
  </si>
  <si>
    <t>Montant actuel (pour info)</t>
  </si>
  <si>
    <t>Merci de compléter les cases grisées pour que le bon de commande apparaisse</t>
  </si>
  <si>
    <t>Ticket VIP</t>
  </si>
  <si>
    <t>Ticket VIP Vendredi</t>
  </si>
  <si>
    <t>Ticket VIP Samedi</t>
  </si>
  <si>
    <t>Ticket VIP Dimanche</t>
  </si>
  <si>
    <t>SPONSORING BAUDET'STIVAL 2026</t>
  </si>
  <si>
    <t xml:space="preserve">Notification push </t>
  </si>
  <si>
    <t xml:space="preserve">1 post </t>
  </si>
  <si>
    <t>Diamond</t>
  </si>
  <si>
    <t>Ticket VIP Diamond offert</t>
  </si>
  <si>
    <t>Ticket VIP gratuit Samedi</t>
  </si>
  <si>
    <t>Ticket VIP gratuit Dimanche</t>
  </si>
  <si>
    <t>Ticket VIP gratuit Vendredi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</si>
</sst>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;[Red]&quot;€&quot;\ #,##0.00"/>
  </numFmts>
  <fonts count="2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3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2"/>
      <color theme="4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26">
    <xf numFmtId="0" fontId="0" fillId="0" borderId="0" xfId="0"/>
    <xf numFmtId="0" fontId="3" fillId="0" borderId="1" xfId="0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wrapText="1"/>
      <protection hidden="1"/>
    </xf>
    <xf numFmtId="4" fontId="0" fillId="0" borderId="0" xfId="0" applyNumberFormat="1"/>
    <xf numFmtId="0" fontId="2" fillId="0" borderId="0" xfId="0" applyFont="1" applyAlignment="1">
      <alignment horizontal="center"/>
    </xf>
    <xf numFmtId="9" fontId="0" fillId="0" borderId="0" xfId="0" applyNumberFormat="1"/>
    <xf numFmtId="3" fontId="0" fillId="0" borderId="0" xfId="0" applyNumberFormat="1"/>
    <xf numFmtId="0" fontId="2" fillId="0" borderId="0" xfId="0" applyFont="1"/>
    <xf numFmtId="0" fontId="0" fillId="0" borderId="0" xfId="0" quotePrefix="1"/>
    <xf numFmtId="0" fontId="7" fillId="0" borderId="0" xfId="0" applyFont="1" applyProtection="1">
      <protection hidden="1"/>
    </xf>
    <xf numFmtId="0" fontId="6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horizontal="right" indent="1"/>
      <protection hidden="1"/>
    </xf>
    <xf numFmtId="0" fontId="8" fillId="0" borderId="0" xfId="0" applyFont="1" applyAlignment="1" applyProtection="1">
      <alignment horizontal="right" indent="1"/>
      <protection hidden="1"/>
    </xf>
    <xf numFmtId="0" fontId="8" fillId="0" borderId="0" xfId="0" applyFont="1" applyAlignment="1" applyProtection="1">
      <alignment horizontal="right"/>
      <protection hidden="1"/>
    </xf>
    <xf numFmtId="0" fontId="7" fillId="0" borderId="0" xfId="0" applyFont="1" applyAlignment="1" applyProtection="1">
      <alignment horizontal="left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indent="1"/>
      <protection hidden="1"/>
    </xf>
    <xf numFmtId="0" fontId="11" fillId="0" borderId="0" xfId="0" applyFont="1" applyProtection="1">
      <protection hidden="1"/>
    </xf>
    <xf numFmtId="0" fontId="12" fillId="0" borderId="1" xfId="0" applyFont="1" applyBorder="1" applyAlignment="1" applyProtection="1">
      <alignment horizontal="center" vertical="center" wrapText="1"/>
      <protection hidden="1"/>
    </xf>
    <xf numFmtId="0" fontId="12" fillId="0" borderId="1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1" fillId="0" borderId="2" xfId="0" applyFont="1" applyBorder="1" applyAlignment="1" applyProtection="1">
      <alignment horizontal="left" vertical="center" wrapText="1" indent="1"/>
      <protection hidden="1"/>
    </xf>
    <xf numFmtId="0" fontId="11" fillId="0" borderId="3" xfId="0" applyFont="1" applyBorder="1" applyAlignment="1" applyProtection="1">
      <alignment horizontal="left" vertical="center" wrapText="1" indent="1"/>
      <protection hidden="1"/>
    </xf>
    <xf numFmtId="164" fontId="11" fillId="0" borderId="16" xfId="0" applyNumberFormat="1" applyFont="1" applyBorder="1" applyAlignment="1" applyProtection="1">
      <alignment horizontal="right" vertical="center" indent="1"/>
      <protection hidden="1"/>
    </xf>
    <xf numFmtId="0" fontId="11" fillId="0" borderId="5" xfId="0" applyFont="1" applyBorder="1" applyAlignment="1" applyProtection="1">
      <alignment horizontal="left" vertical="center" wrapText="1" indent="1"/>
      <protection hidden="1"/>
    </xf>
    <xf numFmtId="0" fontId="11" fillId="0" borderId="6" xfId="0" applyFont="1" applyBorder="1" applyAlignment="1" applyProtection="1">
      <alignment horizontal="left" vertical="center" wrapText="1" indent="1"/>
      <protection hidden="1"/>
    </xf>
    <xf numFmtId="0" fontId="11" fillId="0" borderId="17" xfId="0" applyFont="1" applyBorder="1" applyAlignment="1" applyProtection="1">
      <alignment horizontal="center" vertical="center" wrapText="1"/>
      <protection hidden="1"/>
    </xf>
    <xf numFmtId="164" fontId="11" fillId="0" borderId="17" xfId="0" applyNumberFormat="1" applyFont="1" applyBorder="1" applyAlignment="1" applyProtection="1">
      <alignment horizontal="right" vertical="center" indent="1"/>
      <protection hidden="1"/>
    </xf>
    <xf numFmtId="0" fontId="7" fillId="0" borderId="0" xfId="0" quotePrefix="1" applyFont="1" applyAlignment="1" applyProtection="1">
      <alignment horizontal="left" vertical="center"/>
      <protection hidden="1"/>
    </xf>
    <xf numFmtId="0" fontId="11" fillId="0" borderId="5" xfId="0" applyFont="1" applyBorder="1" applyAlignment="1" applyProtection="1">
      <alignment horizontal="left" vertical="center" wrapText="1" indent="1" shrinkToFit="1" readingOrder="1"/>
      <protection hidden="1"/>
    </xf>
    <xf numFmtId="0" fontId="11" fillId="0" borderId="6" xfId="0" applyFont="1" applyBorder="1" applyAlignment="1" applyProtection="1">
      <alignment horizontal="left" vertical="center" wrapText="1" indent="1" shrinkToFit="1" readingOrder="1"/>
      <protection hidden="1"/>
    </xf>
    <xf numFmtId="0" fontId="11" fillId="0" borderId="17" xfId="0" applyFont="1" applyBorder="1" applyAlignment="1" applyProtection="1">
      <alignment horizontal="center" vertical="center" wrapText="1" shrinkToFit="1" readingOrder="1"/>
      <protection hidden="1"/>
    </xf>
    <xf numFmtId="0" fontId="11" fillId="0" borderId="18" xfId="0" applyFont="1" applyBorder="1" applyAlignment="1" applyProtection="1">
      <alignment horizontal="center" vertical="center"/>
      <protection hidden="1"/>
    </xf>
    <xf numFmtId="164" fontId="11" fillId="0" borderId="19" xfId="0" applyNumberFormat="1" applyFont="1" applyBorder="1" applyAlignment="1" applyProtection="1">
      <alignment horizontal="right" vertical="center" indent="1"/>
      <protection hidden="1"/>
    </xf>
    <xf numFmtId="0" fontId="11" fillId="0" borderId="2" xfId="0" applyFont="1" applyBorder="1" applyAlignment="1" applyProtection="1">
      <alignment horizontal="left" vertical="center" indent="1"/>
      <protection hidden="1"/>
    </xf>
    <xf numFmtId="0" fontId="11" fillId="0" borderId="3" xfId="0" applyFont="1" applyBorder="1" applyAlignment="1" applyProtection="1">
      <alignment vertical="center"/>
      <protection hidden="1"/>
    </xf>
    <xf numFmtId="0" fontId="7" fillId="0" borderId="20" xfId="0" applyFont="1" applyBorder="1" applyAlignment="1" applyProtection="1">
      <alignment horizontal="left" vertical="center"/>
      <protection hidden="1"/>
    </xf>
    <xf numFmtId="164" fontId="11" fillId="0" borderId="0" xfId="0" applyNumberFormat="1" applyFont="1" applyAlignment="1" applyProtection="1">
      <alignment horizontal="right" vertical="center" indent="1"/>
      <protection hidden="1"/>
    </xf>
    <xf numFmtId="0" fontId="11" fillId="0" borderId="18" xfId="0" applyFont="1" applyBorder="1" applyAlignment="1" applyProtection="1">
      <alignment horizontal="left" vertical="center" indent="1"/>
      <protection hidden="1"/>
    </xf>
    <xf numFmtId="0" fontId="11" fillId="0" borderId="18" xfId="0" applyFont="1" applyBorder="1" applyAlignment="1" applyProtection="1">
      <alignment vertical="center"/>
      <protection hidden="1"/>
    </xf>
    <xf numFmtId="0" fontId="7" fillId="0" borderId="21" xfId="0" applyFont="1" applyBorder="1" applyAlignment="1" applyProtection="1">
      <alignment horizontal="left" vertical="center"/>
      <protection hidden="1"/>
    </xf>
    <xf numFmtId="164" fontId="11" fillId="0" borderId="21" xfId="0" applyNumberFormat="1" applyFont="1" applyBorder="1" applyAlignment="1" applyProtection="1">
      <alignment horizontal="right" vertical="center" indent="1"/>
      <protection hidden="1"/>
    </xf>
    <xf numFmtId="0" fontId="11" fillId="0" borderId="4" xfId="0" applyFont="1" applyBorder="1" applyAlignment="1" applyProtection="1">
      <alignment horizontal="left" vertical="center" indent="1"/>
      <protection hidden="1"/>
    </xf>
    <xf numFmtId="0" fontId="11" fillId="2" borderId="16" xfId="0" applyFont="1" applyFill="1" applyBorder="1" applyAlignment="1" applyProtection="1">
      <alignment horizontal="center" vertical="center"/>
      <protection hidden="1"/>
    </xf>
    <xf numFmtId="9" fontId="11" fillId="0" borderId="4" xfId="0" applyNumberFormat="1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1" fillId="0" borderId="5" xfId="0" applyFont="1" applyBorder="1" applyAlignment="1" applyProtection="1">
      <alignment horizontal="left" vertical="center" indent="1"/>
      <protection hidden="1"/>
    </xf>
    <xf numFmtId="0" fontId="11" fillId="0" borderId="7" xfId="0" applyFont="1" applyBorder="1" applyAlignment="1" applyProtection="1">
      <alignment horizontal="left" vertical="center" indent="1"/>
      <protection hidden="1"/>
    </xf>
    <xf numFmtId="0" fontId="11" fillId="2" borderId="17" xfId="0" applyFont="1" applyFill="1" applyBorder="1" applyAlignment="1" applyProtection="1">
      <alignment horizontal="center" vertical="center"/>
      <protection hidden="1"/>
    </xf>
    <xf numFmtId="9" fontId="11" fillId="0" borderId="7" xfId="0" applyNumberFormat="1" applyFont="1" applyBorder="1" applyAlignment="1" applyProtection="1">
      <alignment horizontal="center" vertical="center"/>
      <protection hidden="1"/>
    </xf>
    <xf numFmtId="0" fontId="11" fillId="0" borderId="22" xfId="0" applyFont="1" applyBorder="1" applyAlignment="1" applyProtection="1">
      <alignment horizontal="left" vertical="center" indent="1"/>
      <protection hidden="1"/>
    </xf>
    <xf numFmtId="0" fontId="11" fillId="0" borderId="23" xfId="0" applyFont="1" applyBorder="1" applyAlignment="1" applyProtection="1">
      <alignment horizontal="left" vertical="center" indent="1"/>
      <protection hidden="1"/>
    </xf>
    <xf numFmtId="164" fontId="11" fillId="0" borderId="24" xfId="0" applyNumberFormat="1" applyFont="1" applyBorder="1" applyAlignment="1" applyProtection="1">
      <alignment horizontal="right" vertical="center" indent="1"/>
      <protection hidden="1"/>
    </xf>
    <xf numFmtId="0" fontId="11" fillId="2" borderId="24" xfId="0" applyFont="1" applyFill="1" applyBorder="1" applyAlignment="1" applyProtection="1">
      <alignment horizontal="center" vertical="center"/>
      <protection hidden="1"/>
    </xf>
    <xf numFmtId="0" fontId="11" fillId="0" borderId="18" xfId="0" applyFont="1" applyBorder="1" applyAlignment="1" applyProtection="1">
      <alignment horizontal="left" vertical="center"/>
      <protection hidden="1"/>
    </xf>
    <xf numFmtId="0" fontId="11" fillId="0" borderId="19" xfId="0" applyFont="1" applyBorder="1" applyAlignment="1" applyProtection="1">
      <alignment horizontal="left" vertical="center"/>
      <protection hidden="1"/>
    </xf>
    <xf numFmtId="0" fontId="14" fillId="0" borderId="11" xfId="0" applyFont="1" applyBorder="1" applyAlignment="1" applyProtection="1">
      <alignment horizontal="left" vertical="center"/>
      <protection hidden="1"/>
    </xf>
    <xf numFmtId="0" fontId="14" fillId="0" borderId="12" xfId="0" applyFont="1" applyBorder="1" applyAlignment="1" applyProtection="1">
      <alignment horizontal="left" vertical="center"/>
      <protection hidden="1"/>
    </xf>
    <xf numFmtId="0" fontId="11" fillId="0" borderId="12" xfId="0" applyFont="1" applyBorder="1" applyAlignment="1" applyProtection="1">
      <alignment horizontal="left" vertical="center"/>
      <protection hidden="1"/>
    </xf>
    <xf numFmtId="164" fontId="12" fillId="0" borderId="13" xfId="0" applyNumberFormat="1" applyFont="1" applyBorder="1" applyAlignment="1" applyProtection="1">
      <alignment horizontal="right" vertical="center" indent="1"/>
      <protection hidden="1"/>
    </xf>
    <xf numFmtId="0" fontId="11" fillId="0" borderId="25" xfId="0" applyFont="1" applyBorder="1" applyProtection="1">
      <protection hidden="1"/>
    </xf>
    <xf numFmtId="0" fontId="11" fillId="0" borderId="25" xfId="0" applyFont="1" applyBorder="1" applyAlignment="1" applyProtection="1">
      <alignment horizontal="left" indent="1"/>
      <protection hidden="1"/>
    </xf>
    <xf numFmtId="0" fontId="11" fillId="0" borderId="25" xfId="0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right"/>
      <protection hidden="1"/>
    </xf>
    <xf numFmtId="0" fontId="5" fillId="0" borderId="0" xfId="1" applyBorder="1" applyProtection="1">
      <protection hidden="1"/>
    </xf>
    <xf numFmtId="0" fontId="5" fillId="0" borderId="0" xfId="1" applyProtection="1">
      <protection hidden="1"/>
    </xf>
    <xf numFmtId="0" fontId="4" fillId="0" borderId="0" xfId="0" applyFont="1" applyAlignment="1" applyProtection="1">
      <alignment horizontal="right"/>
      <protection hidden="1"/>
    </xf>
    <xf numFmtId="0" fontId="4" fillId="0" borderId="0" xfId="0" applyFont="1" applyAlignment="1" applyProtection="1">
      <alignment horizontal="left"/>
      <protection hidden="1"/>
    </xf>
    <xf numFmtId="0" fontId="4" fillId="0" borderId="0" xfId="0" applyFont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3" fillId="3" borderId="1" xfId="0" applyFont="1" applyFill="1" applyBorder="1" applyAlignment="1" applyProtection="1">
      <alignment horizontal="center" vertical="center" wrapText="1"/>
      <protection hidden="1"/>
    </xf>
    <xf numFmtId="0" fontId="4" fillId="0" borderId="6" xfId="0" applyFont="1" applyBorder="1" applyProtection="1">
      <protection hidden="1"/>
    </xf>
    <xf numFmtId="0" fontId="4" fillId="0" borderId="5" xfId="0" applyFont="1" applyBorder="1" applyProtection="1">
      <protection hidden="1"/>
    </xf>
    <xf numFmtId="0" fontId="4" fillId="0" borderId="5" xfId="0" applyFont="1" applyBorder="1" applyAlignment="1" applyProtection="1">
      <alignment horizontal="center"/>
      <protection hidden="1"/>
    </xf>
    <xf numFmtId="0" fontId="4" fillId="0" borderId="6" xfId="0" applyFont="1" applyBorder="1" applyAlignment="1" applyProtection="1">
      <alignment horizontal="center"/>
      <protection hidden="1"/>
    </xf>
    <xf numFmtId="4" fontId="4" fillId="0" borderId="17" xfId="0" applyNumberFormat="1" applyFont="1" applyBorder="1" applyProtection="1"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4" fontId="3" fillId="0" borderId="0" xfId="0" applyNumberFormat="1" applyFont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0" borderId="7" xfId="0" applyFont="1" applyBorder="1" applyAlignment="1" applyProtection="1">
      <alignment horizontal="left"/>
      <protection hidden="1"/>
    </xf>
    <xf numFmtId="0" fontId="16" fillId="0" borderId="18" xfId="0" applyFont="1" applyBorder="1" applyAlignment="1" applyProtection="1">
      <alignment horizontal="left" vertical="center" wrapText="1" indent="1"/>
      <protection hidden="1"/>
    </xf>
    <xf numFmtId="0" fontId="16" fillId="0" borderId="18" xfId="0" applyFont="1" applyBorder="1" applyAlignment="1" applyProtection="1">
      <alignment horizontal="center" vertical="center"/>
      <protection hidden="1"/>
    </xf>
    <xf numFmtId="0" fontId="0" fillId="0" borderId="0" xfId="0" applyAlignment="1">
      <alignment horizontal="left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15" fillId="0" borderId="0" xfId="0" applyFont="1" applyAlignment="1">
      <alignment horizontal="right"/>
    </xf>
    <xf numFmtId="0" fontId="3" fillId="0" borderId="1" xfId="0" applyFont="1" applyBorder="1" applyAlignment="1">
      <alignment horizontal="center" vertical="center" wrapText="1"/>
    </xf>
    <xf numFmtId="0" fontId="4" fillId="0" borderId="6" xfId="0" applyFont="1" applyBorder="1"/>
    <xf numFmtId="4" fontId="4" fillId="0" borderId="0" xfId="0" applyNumberFormat="1" applyFont="1" applyAlignment="1" applyProtection="1">
      <alignment horizontal="left" vertical="center" indent="1"/>
      <protection hidden="1"/>
    </xf>
    <xf numFmtId="4" fontId="4" fillId="0" borderId="0" xfId="0" applyNumberFormat="1" applyFont="1" applyProtection="1">
      <protection hidden="1"/>
    </xf>
    <xf numFmtId="4" fontId="3" fillId="3" borderId="1" xfId="0" applyNumberFormat="1" applyFont="1" applyFill="1" applyBorder="1" applyAlignment="1" applyProtection="1">
      <alignment horizontal="center" vertical="center" wrapText="1"/>
      <protection hidden="1"/>
    </xf>
    <xf numFmtId="4" fontId="4" fillId="0" borderId="5" xfId="0" applyNumberFormat="1" applyFont="1" applyBorder="1" applyAlignment="1" applyProtection="1">
      <alignment horizontal="center"/>
      <protection hidden="1"/>
    </xf>
    <xf numFmtId="0" fontId="18" fillId="0" borderId="23" xfId="0" applyFont="1" applyBorder="1" applyAlignment="1" applyProtection="1">
      <alignment horizontal="left" vertical="center" indent="1"/>
      <protection hidden="1"/>
    </xf>
    <xf numFmtId="0" fontId="17" fillId="0" borderId="0" xfId="0" applyFont="1"/>
    <xf numFmtId="0" fontId="4" fillId="0" borderId="26" xfId="0" applyFont="1" applyBorder="1" applyAlignment="1" applyProtection="1">
      <alignment horizontal="left" vertical="center" indent="1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4" fillId="0" borderId="1" xfId="0" applyFont="1" applyBorder="1" applyProtection="1">
      <protection hidden="1"/>
    </xf>
    <xf numFmtId="0" fontId="19" fillId="0" borderId="25" xfId="0" applyFont="1" applyBorder="1" applyAlignment="1" applyProtection="1">
      <alignment horizontal="right"/>
      <protection hidden="1"/>
    </xf>
    <xf numFmtId="0" fontId="1" fillId="0" borderId="27" xfId="0" applyFont="1" applyBorder="1" applyAlignment="1" applyProtection="1">
      <alignment horizontal="left" vertical="center" wrapText="1" indent="1"/>
      <protection hidden="1"/>
    </xf>
    <xf numFmtId="164" fontId="11" fillId="0" borderId="28" xfId="0" applyNumberFormat="1" applyFont="1" applyBorder="1" applyAlignment="1" applyProtection="1">
      <alignment horizontal="right" vertical="center" indent="1"/>
      <protection hidden="1"/>
    </xf>
    <xf numFmtId="9" fontId="11" fillId="0" borderId="23" xfId="0" applyNumberFormat="1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left" vertical="center" indent="1"/>
      <protection hidden="1"/>
    </xf>
    <xf numFmtId="0" fontId="11" fillId="0" borderId="24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 wrapText="1"/>
      <protection hidden="1"/>
    </xf>
    <xf numFmtId="4" fontId="2" fillId="0" borderId="0" xfId="0" applyNumberFormat="1" applyFont="1"/>
    <xf numFmtId="0" fontId="18" fillId="0" borderId="18" xfId="0" applyFont="1" applyBorder="1" applyAlignment="1" applyProtection="1">
      <alignment horizontal="left" vertical="center" wrapText="1" indent="1"/>
      <protection hidden="1"/>
    </xf>
    <xf numFmtId="164" fontId="20" fillId="0" borderId="25" xfId="0" applyNumberFormat="1" applyFont="1" applyBorder="1" applyAlignment="1" applyProtection="1">
      <alignment horizontal="right" indent="1"/>
      <protection hidden="1"/>
    </xf>
    <xf numFmtId="0" fontId="2" fillId="0" borderId="0" xfId="0" applyFont="1" applyAlignment="1">
      <alignment horizontal="center"/>
    </xf>
    <xf numFmtId="0" fontId="9" fillId="0" borderId="0" xfId="0" applyFont="1" applyAlignment="1" applyProtection="1">
      <alignment horizontal="center"/>
      <protection hidden="1"/>
    </xf>
    <xf numFmtId="0" fontId="10" fillId="0" borderId="11" xfId="0" applyFont="1" applyBorder="1" applyAlignment="1" applyProtection="1">
      <alignment horizontal="center"/>
      <protection hidden="1"/>
    </xf>
    <xf numFmtId="0" fontId="10" fillId="0" borderId="12" xfId="0" applyFont="1" applyBorder="1" applyAlignment="1" applyProtection="1">
      <alignment horizontal="center"/>
      <protection hidden="1"/>
    </xf>
    <xf numFmtId="0" fontId="10" fillId="0" borderId="13" xfId="0" applyFont="1" applyBorder="1" applyAlignment="1" applyProtection="1">
      <alignment horizontal="center"/>
      <protection hidden="1"/>
    </xf>
    <xf numFmtId="0" fontId="12" fillId="0" borderId="14" xfId="0" applyFont="1" applyBorder="1" applyAlignment="1" applyProtection="1">
      <alignment horizontal="center" vertical="center"/>
      <protection hidden="1"/>
    </xf>
    <xf numFmtId="0" fontId="12" fillId="0" borderId="15" xfId="0" applyFont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7" fillId="0" borderId="2" xfId="0" applyFont="1" applyBorder="1" applyAlignment="1" applyProtection="1">
      <alignment horizontal="center"/>
      <protection hidden="1"/>
    </xf>
    <xf numFmtId="0" fontId="7" fillId="0" borderId="3" xfId="0" applyFont="1" applyBorder="1" applyAlignment="1" applyProtection="1">
      <alignment horizontal="center"/>
      <protection hidden="1"/>
    </xf>
    <xf numFmtId="0" fontId="7" fillId="0" borderId="4" xfId="0" applyFont="1" applyBorder="1" applyAlignment="1" applyProtection="1">
      <alignment horizontal="center"/>
      <protection hidden="1"/>
    </xf>
    <xf numFmtId="0" fontId="7" fillId="0" borderId="5" xfId="0" applyFont="1" applyBorder="1" applyAlignment="1" applyProtection="1">
      <alignment horizontal="center"/>
      <protection hidden="1"/>
    </xf>
    <xf numFmtId="0" fontId="7" fillId="0" borderId="6" xfId="0" applyFont="1" applyBorder="1" applyAlignment="1" applyProtection="1">
      <alignment horizontal="center"/>
      <protection hidden="1"/>
    </xf>
    <xf numFmtId="0" fontId="7" fillId="0" borderId="7" xfId="0" applyFont="1" applyBorder="1" applyAlignment="1" applyProtection="1">
      <alignment horizontal="center"/>
      <protection hidden="1"/>
    </xf>
    <xf numFmtId="0" fontId="7" fillId="0" borderId="8" xfId="0" applyFont="1" applyBorder="1" applyAlignment="1" applyProtection="1">
      <alignment horizontal="center"/>
      <protection hidden="1"/>
    </xf>
    <xf numFmtId="0" fontId="7" fillId="0" borderId="9" xfId="0" applyFont="1" applyBorder="1" applyAlignment="1" applyProtection="1">
      <alignment horizontal="center"/>
      <protection hidden="1"/>
    </xf>
    <xf numFmtId="0" fontId="7" fillId="0" borderId="10" xfId="0" applyFont="1" applyBorder="1" applyAlignment="1" applyProtection="1">
      <alignment horizontal="center"/>
      <protection hidden="1"/>
    </xf>
  </cellXfs>
  <cellStyles count="2">
    <cellStyle name="Lien hypertexte" xfId="1" builtinId="8"/>
    <cellStyle name="Normal" xfId="0" builtinId="0"/>
  </cellStyles>
  <dxfs count="14">
    <dxf>
      <font>
        <color theme="0"/>
      </font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8666</xdr:colOff>
      <xdr:row>1</xdr:row>
      <xdr:rowOff>3426</xdr:rowOff>
    </xdr:from>
    <xdr:to>
      <xdr:col>6</xdr:col>
      <xdr:colOff>4031</xdr:colOff>
      <xdr:row>2</xdr:row>
      <xdr:rowOff>1411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4D08352-6DC2-CCFC-79D9-3592030025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66" y="257426"/>
          <a:ext cx="8570889" cy="19050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compta@baudetstival.b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FD1CD-29AF-4425-96FE-8B687D002DE0}">
  <dimension ref="A1:R47"/>
  <sheetViews>
    <sheetView workbookViewId="0">
      <pane xSplit="3" ySplit="2" topLeftCell="D3" activePane="bottomRight" state="frozen"/>
      <selection sqref="A1:F1"/>
      <selection pane="topRight" sqref="A1:F1"/>
      <selection pane="bottomLeft" sqref="A1:F1"/>
      <selection pane="bottomRight" sqref="A1:H1"/>
    </sheetView>
  </sheetViews>
  <sheetFormatPr baseColWidth="10" defaultColWidth="11.5" defaultRowHeight="15" x14ac:dyDescent="0.2"/>
  <cols>
    <col min="1" max="1" width="33.1640625" bestFit="1" customWidth="1"/>
    <col min="2" max="2" width="33.1640625" customWidth="1"/>
    <col min="3" max="3" width="11.5" style="3"/>
  </cols>
  <sheetData>
    <row r="1" spans="1:18" x14ac:dyDescent="0.2">
      <c r="D1" s="109" t="s">
        <v>0</v>
      </c>
      <c r="E1" s="109"/>
      <c r="F1" s="109"/>
      <c r="G1" s="109"/>
      <c r="H1" s="109"/>
      <c r="I1" s="4"/>
      <c r="J1" s="4"/>
    </row>
    <row r="2" spans="1:18" x14ac:dyDescent="0.2">
      <c r="C2" s="4" t="s">
        <v>1</v>
      </c>
      <c r="D2" s="4" t="s">
        <v>94</v>
      </c>
      <c r="E2" s="4" t="s">
        <v>2</v>
      </c>
      <c r="F2" s="4" t="s">
        <v>3</v>
      </c>
      <c r="G2" s="4" t="s">
        <v>95</v>
      </c>
      <c r="H2" s="4" t="s">
        <v>4</v>
      </c>
      <c r="I2" s="4" t="s">
        <v>105</v>
      </c>
      <c r="J2" s="4" t="s">
        <v>5</v>
      </c>
      <c r="L2" s="4" t="s">
        <v>94</v>
      </c>
      <c r="M2" s="4" t="s">
        <v>2</v>
      </c>
      <c r="N2" s="4" t="s">
        <v>3</v>
      </c>
      <c r="O2" s="4" t="s">
        <v>95</v>
      </c>
      <c r="P2" s="4" t="s">
        <v>4</v>
      </c>
      <c r="Q2" s="4" t="s">
        <v>105</v>
      </c>
      <c r="R2" s="4" t="s">
        <v>5</v>
      </c>
    </row>
    <row r="3" spans="1:18" x14ac:dyDescent="0.2">
      <c r="A3" t="s">
        <v>6</v>
      </c>
      <c r="B3" t="s">
        <v>71</v>
      </c>
      <c r="C3" s="3">
        <v>115</v>
      </c>
      <c r="D3" s="5">
        <v>0</v>
      </c>
      <c r="E3" s="5">
        <v>0.05</v>
      </c>
      <c r="F3" s="5">
        <v>0.1</v>
      </c>
      <c r="G3" s="5">
        <v>0.15</v>
      </c>
      <c r="H3" s="5">
        <v>0.2</v>
      </c>
      <c r="I3" s="5">
        <v>0.2</v>
      </c>
      <c r="J3" s="5"/>
      <c r="L3" s="3">
        <f t="shared" ref="L3:L17" si="0">C3</f>
        <v>115</v>
      </c>
      <c r="M3" s="3">
        <f t="shared" ref="M3:R3" si="1">ROUND($L3*(1-E3),2)</f>
        <v>109.25</v>
      </c>
      <c r="N3" s="3">
        <f t="shared" si="1"/>
        <v>103.5</v>
      </c>
      <c r="O3" s="3">
        <f t="shared" si="1"/>
        <v>97.75</v>
      </c>
      <c r="P3" s="3">
        <f t="shared" si="1"/>
        <v>92</v>
      </c>
      <c r="Q3" s="3">
        <f t="shared" si="1"/>
        <v>92</v>
      </c>
      <c r="R3" s="3">
        <f t="shared" si="1"/>
        <v>115</v>
      </c>
    </row>
    <row r="4" spans="1:18" x14ac:dyDescent="0.2">
      <c r="A4" t="s">
        <v>7</v>
      </c>
      <c r="B4" t="s">
        <v>71</v>
      </c>
      <c r="C4" s="3">
        <v>50</v>
      </c>
      <c r="D4" s="5">
        <v>0</v>
      </c>
      <c r="E4" s="5">
        <v>0.05</v>
      </c>
      <c r="F4" s="5">
        <v>0.1</v>
      </c>
      <c r="G4" s="5">
        <v>0.15</v>
      </c>
      <c r="H4" s="5">
        <v>0.2</v>
      </c>
      <c r="I4" s="5">
        <v>0.2</v>
      </c>
      <c r="J4" s="5"/>
      <c r="L4" s="3">
        <f t="shared" si="0"/>
        <v>50</v>
      </c>
      <c r="M4" s="3">
        <f t="shared" ref="M4:M17" si="2">ROUND($L4*(1-E4),2)</f>
        <v>47.5</v>
      </c>
      <c r="N4" s="3">
        <f t="shared" ref="N4:N17" si="3">ROUND($L4*(1-F4),2)</f>
        <v>45</v>
      </c>
      <c r="O4" s="3">
        <f t="shared" ref="O4:O17" si="4">ROUND($L4*(1-G4),2)</f>
        <v>42.5</v>
      </c>
      <c r="P4" s="3">
        <f t="shared" ref="P4:P17" si="5">ROUND($L4*(1-H4),2)</f>
        <v>40</v>
      </c>
      <c r="Q4" s="3">
        <f t="shared" ref="Q4:Q17" si="6">ROUND($L4*(1-I4),2)</f>
        <v>40</v>
      </c>
      <c r="R4" s="3">
        <f t="shared" ref="R4:R17" si="7">ROUND($L4*(1-J4),2)</f>
        <v>50</v>
      </c>
    </row>
    <row r="5" spans="1:18" x14ac:dyDescent="0.2">
      <c r="A5" t="s">
        <v>8</v>
      </c>
      <c r="B5" t="s">
        <v>18</v>
      </c>
      <c r="C5" s="3">
        <v>43</v>
      </c>
      <c r="D5" s="5">
        <v>0</v>
      </c>
      <c r="E5" s="5">
        <v>0.05</v>
      </c>
      <c r="F5" s="5">
        <v>0.1</v>
      </c>
      <c r="G5" s="5">
        <v>0.15</v>
      </c>
      <c r="H5" s="5">
        <v>0.2</v>
      </c>
      <c r="I5" s="5">
        <v>0.2</v>
      </c>
      <c r="J5" s="5"/>
      <c r="L5" s="3">
        <f t="shared" si="0"/>
        <v>43</v>
      </c>
      <c r="M5" s="3">
        <f t="shared" si="2"/>
        <v>40.85</v>
      </c>
      <c r="N5" s="3">
        <f t="shared" si="3"/>
        <v>38.700000000000003</v>
      </c>
      <c r="O5" s="3">
        <f t="shared" si="4"/>
        <v>36.549999999999997</v>
      </c>
      <c r="P5" s="3">
        <f t="shared" si="5"/>
        <v>34.4</v>
      </c>
      <c r="Q5" s="3">
        <f t="shared" si="6"/>
        <v>34.4</v>
      </c>
      <c r="R5" s="3">
        <f t="shared" si="7"/>
        <v>43</v>
      </c>
    </row>
    <row r="6" spans="1:18" x14ac:dyDescent="0.2">
      <c r="A6" t="s">
        <v>8</v>
      </c>
      <c r="B6" t="s">
        <v>19</v>
      </c>
      <c r="C6" s="3">
        <v>58</v>
      </c>
      <c r="D6" s="5">
        <v>0</v>
      </c>
      <c r="E6" s="5">
        <v>0.05</v>
      </c>
      <c r="F6" s="5">
        <v>0.1</v>
      </c>
      <c r="G6" s="5">
        <v>0.15</v>
      </c>
      <c r="H6" s="5">
        <v>0.2</v>
      </c>
      <c r="I6" s="5">
        <v>0.2</v>
      </c>
      <c r="J6" s="5"/>
      <c r="L6" s="3">
        <f t="shared" si="0"/>
        <v>58</v>
      </c>
      <c r="M6" s="3">
        <f t="shared" si="2"/>
        <v>55.1</v>
      </c>
      <c r="N6" s="3">
        <f t="shared" si="3"/>
        <v>52.2</v>
      </c>
      <c r="O6" s="3">
        <f t="shared" si="4"/>
        <v>49.3</v>
      </c>
      <c r="P6" s="3">
        <f t="shared" si="5"/>
        <v>46.4</v>
      </c>
      <c r="Q6" s="3">
        <f t="shared" si="6"/>
        <v>46.4</v>
      </c>
      <c r="R6" s="3">
        <f t="shared" si="7"/>
        <v>58</v>
      </c>
    </row>
    <row r="7" spans="1:18" x14ac:dyDescent="0.2">
      <c r="A7" t="s">
        <v>8</v>
      </c>
      <c r="B7" t="s">
        <v>20</v>
      </c>
      <c r="C7" s="3">
        <v>58</v>
      </c>
      <c r="D7" s="5">
        <v>0</v>
      </c>
      <c r="E7" s="5">
        <v>0.05</v>
      </c>
      <c r="F7" s="5">
        <v>0.1</v>
      </c>
      <c r="G7" s="5">
        <v>0.15</v>
      </c>
      <c r="H7" s="5">
        <v>0.2</v>
      </c>
      <c r="I7" s="5">
        <v>0.2</v>
      </c>
      <c r="J7" s="5"/>
      <c r="L7" s="3">
        <f t="shared" si="0"/>
        <v>58</v>
      </c>
      <c r="M7" s="3">
        <f t="shared" si="2"/>
        <v>55.1</v>
      </c>
      <c r="N7" s="3">
        <f t="shared" si="3"/>
        <v>52.2</v>
      </c>
      <c r="O7" s="3">
        <f t="shared" si="4"/>
        <v>49.3</v>
      </c>
      <c r="P7" s="3">
        <f t="shared" si="5"/>
        <v>46.4</v>
      </c>
      <c r="Q7" s="3">
        <f t="shared" si="6"/>
        <v>46.4</v>
      </c>
      <c r="R7" s="3">
        <f t="shared" si="7"/>
        <v>58</v>
      </c>
    </row>
    <row r="8" spans="1:18" x14ac:dyDescent="0.2">
      <c r="A8" t="s">
        <v>9</v>
      </c>
      <c r="B8" t="s">
        <v>18</v>
      </c>
      <c r="C8" s="3">
        <v>25</v>
      </c>
      <c r="D8" s="5">
        <v>0</v>
      </c>
      <c r="E8" s="5">
        <v>0.05</v>
      </c>
      <c r="F8" s="5">
        <v>0.1</v>
      </c>
      <c r="G8" s="5">
        <v>0.15</v>
      </c>
      <c r="H8" s="5">
        <v>0.2</v>
      </c>
      <c r="I8" s="5">
        <v>0.2</v>
      </c>
      <c r="J8" s="5"/>
      <c r="L8" s="3">
        <f t="shared" si="0"/>
        <v>25</v>
      </c>
      <c r="M8" s="3">
        <f t="shared" si="2"/>
        <v>23.75</v>
      </c>
      <c r="N8" s="3">
        <f t="shared" si="3"/>
        <v>22.5</v>
      </c>
      <c r="O8" s="3">
        <f t="shared" si="4"/>
        <v>21.25</v>
      </c>
      <c r="P8" s="3">
        <f t="shared" si="5"/>
        <v>20</v>
      </c>
      <c r="Q8" s="3">
        <f t="shared" si="6"/>
        <v>20</v>
      </c>
      <c r="R8" s="3">
        <f t="shared" si="7"/>
        <v>25</v>
      </c>
    </row>
    <row r="9" spans="1:18" x14ac:dyDescent="0.2">
      <c r="A9" t="s">
        <v>9</v>
      </c>
      <c r="B9" t="s">
        <v>19</v>
      </c>
      <c r="C9" s="3">
        <v>25</v>
      </c>
      <c r="D9" s="5">
        <v>0</v>
      </c>
      <c r="E9" s="5">
        <v>0.05</v>
      </c>
      <c r="F9" s="5">
        <v>0.1</v>
      </c>
      <c r="G9" s="5">
        <v>0.15</v>
      </c>
      <c r="H9" s="5">
        <v>0.2</v>
      </c>
      <c r="I9" s="5">
        <v>0.2</v>
      </c>
      <c r="J9" s="5"/>
      <c r="L9" s="3">
        <f t="shared" si="0"/>
        <v>25</v>
      </c>
      <c r="M9" s="3">
        <f t="shared" si="2"/>
        <v>23.75</v>
      </c>
      <c r="N9" s="3">
        <f t="shared" si="3"/>
        <v>22.5</v>
      </c>
      <c r="O9" s="3">
        <f t="shared" si="4"/>
        <v>21.25</v>
      </c>
      <c r="P9" s="3">
        <f t="shared" si="5"/>
        <v>20</v>
      </c>
      <c r="Q9" s="3">
        <f t="shared" si="6"/>
        <v>20</v>
      </c>
      <c r="R9" s="3">
        <f t="shared" si="7"/>
        <v>25</v>
      </c>
    </row>
    <row r="10" spans="1:18" x14ac:dyDescent="0.2">
      <c r="A10" t="s">
        <v>9</v>
      </c>
      <c r="B10" t="s">
        <v>20</v>
      </c>
      <c r="C10" s="3">
        <v>25</v>
      </c>
      <c r="D10" s="5">
        <v>0</v>
      </c>
      <c r="E10" s="5">
        <v>0.05</v>
      </c>
      <c r="F10" s="5">
        <v>0.1</v>
      </c>
      <c r="G10" s="5">
        <v>0.15</v>
      </c>
      <c r="H10" s="5">
        <v>0.2</v>
      </c>
      <c r="I10" s="5">
        <v>0.2</v>
      </c>
      <c r="J10" s="5"/>
      <c r="L10" s="3">
        <f t="shared" si="0"/>
        <v>25</v>
      </c>
      <c r="M10" s="3">
        <f t="shared" si="2"/>
        <v>23.75</v>
      </c>
      <c r="N10" s="3">
        <f t="shared" si="3"/>
        <v>22.5</v>
      </c>
      <c r="O10" s="3">
        <f t="shared" si="4"/>
        <v>21.25</v>
      </c>
      <c r="P10" s="3">
        <f t="shared" si="5"/>
        <v>20</v>
      </c>
      <c r="Q10" s="3">
        <f t="shared" si="6"/>
        <v>20</v>
      </c>
      <c r="R10" s="3">
        <f t="shared" si="7"/>
        <v>25</v>
      </c>
    </row>
    <row r="11" spans="1:18" x14ac:dyDescent="0.2">
      <c r="A11" t="s">
        <v>98</v>
      </c>
      <c r="B11" t="s">
        <v>18</v>
      </c>
      <c r="C11" s="3">
        <v>210</v>
      </c>
      <c r="D11" s="5">
        <v>0</v>
      </c>
      <c r="E11" s="5">
        <v>0</v>
      </c>
      <c r="F11" s="5">
        <v>0</v>
      </c>
      <c r="G11" s="5">
        <v>0.05</v>
      </c>
      <c r="H11" s="5">
        <v>0.05</v>
      </c>
      <c r="I11" s="5">
        <v>0.05</v>
      </c>
      <c r="J11" s="5"/>
      <c r="L11" s="3">
        <f t="shared" si="0"/>
        <v>210</v>
      </c>
      <c r="M11" s="3">
        <f t="shared" si="2"/>
        <v>210</v>
      </c>
      <c r="N11" s="3">
        <f t="shared" si="3"/>
        <v>210</v>
      </c>
      <c r="O11" s="3">
        <f t="shared" si="4"/>
        <v>199.5</v>
      </c>
      <c r="P11" s="3">
        <f t="shared" si="5"/>
        <v>199.5</v>
      </c>
      <c r="Q11" s="3">
        <f t="shared" si="6"/>
        <v>199.5</v>
      </c>
      <c r="R11" s="3">
        <f t="shared" si="7"/>
        <v>210</v>
      </c>
    </row>
    <row r="12" spans="1:18" x14ac:dyDescent="0.2">
      <c r="A12" t="s">
        <v>98</v>
      </c>
      <c r="B12" t="s">
        <v>19</v>
      </c>
      <c r="C12" s="3">
        <v>210</v>
      </c>
      <c r="D12" s="5">
        <v>0</v>
      </c>
      <c r="E12" s="5">
        <v>0</v>
      </c>
      <c r="F12" s="5">
        <v>0</v>
      </c>
      <c r="G12" s="5">
        <v>0.05</v>
      </c>
      <c r="H12" s="5">
        <v>0.05</v>
      </c>
      <c r="I12" s="5">
        <v>0.05</v>
      </c>
      <c r="J12" s="5"/>
      <c r="L12" s="3">
        <f t="shared" si="0"/>
        <v>210</v>
      </c>
      <c r="M12" s="3">
        <f t="shared" si="2"/>
        <v>210</v>
      </c>
      <c r="N12" s="3">
        <f t="shared" si="3"/>
        <v>210</v>
      </c>
      <c r="O12" s="3">
        <f t="shared" si="4"/>
        <v>199.5</v>
      </c>
      <c r="P12" s="3">
        <f t="shared" si="5"/>
        <v>199.5</v>
      </c>
      <c r="Q12" s="3">
        <f t="shared" si="6"/>
        <v>199.5</v>
      </c>
      <c r="R12" s="3">
        <f t="shared" si="7"/>
        <v>210</v>
      </c>
    </row>
    <row r="13" spans="1:18" x14ac:dyDescent="0.2">
      <c r="A13" t="s">
        <v>98</v>
      </c>
      <c r="B13" t="s">
        <v>20</v>
      </c>
      <c r="C13" s="3">
        <v>210</v>
      </c>
      <c r="D13" s="5">
        <v>0</v>
      </c>
      <c r="E13" s="5">
        <v>0</v>
      </c>
      <c r="F13" s="5">
        <v>0</v>
      </c>
      <c r="G13" s="5">
        <v>0.05</v>
      </c>
      <c r="H13" s="5">
        <v>0.05</v>
      </c>
      <c r="I13" s="5">
        <v>0.05</v>
      </c>
      <c r="J13" s="5"/>
      <c r="L13" s="3">
        <f t="shared" si="0"/>
        <v>210</v>
      </c>
      <c r="M13" s="3">
        <f t="shared" si="2"/>
        <v>210</v>
      </c>
      <c r="N13" s="3">
        <f t="shared" si="3"/>
        <v>210</v>
      </c>
      <c r="O13" s="3">
        <f t="shared" si="4"/>
        <v>199.5</v>
      </c>
      <c r="P13" s="3">
        <f t="shared" si="5"/>
        <v>199.5</v>
      </c>
      <c r="Q13" s="3">
        <f>ROUND($L13*(1-I13),2)</f>
        <v>199.5</v>
      </c>
      <c r="R13" s="3">
        <f t="shared" si="7"/>
        <v>210</v>
      </c>
    </row>
    <row r="14" spans="1:18" x14ac:dyDescent="0.2">
      <c r="A14" t="s">
        <v>10</v>
      </c>
      <c r="B14" t="s">
        <v>18</v>
      </c>
      <c r="C14" s="3">
        <v>75</v>
      </c>
      <c r="D14" s="5">
        <v>0</v>
      </c>
      <c r="E14" s="5">
        <v>0</v>
      </c>
      <c r="F14" s="5">
        <v>0</v>
      </c>
      <c r="G14" s="5">
        <v>0.05</v>
      </c>
      <c r="H14" s="5">
        <v>0.05</v>
      </c>
      <c r="I14" s="5">
        <v>0.05</v>
      </c>
      <c r="J14" s="5"/>
      <c r="L14" s="3">
        <f t="shared" si="0"/>
        <v>75</v>
      </c>
      <c r="M14" s="3">
        <f t="shared" si="2"/>
        <v>75</v>
      </c>
      <c r="N14" s="3">
        <f t="shared" si="3"/>
        <v>75</v>
      </c>
      <c r="O14" s="3">
        <f t="shared" si="4"/>
        <v>71.25</v>
      </c>
      <c r="P14" s="3">
        <f t="shared" si="5"/>
        <v>71.25</v>
      </c>
      <c r="Q14" s="3">
        <f t="shared" si="6"/>
        <v>71.25</v>
      </c>
      <c r="R14" s="3">
        <f t="shared" si="7"/>
        <v>75</v>
      </c>
    </row>
    <row r="15" spans="1:18" x14ac:dyDescent="0.2">
      <c r="A15" t="s">
        <v>10</v>
      </c>
      <c r="B15" t="s">
        <v>19</v>
      </c>
      <c r="C15" s="3">
        <v>75</v>
      </c>
      <c r="D15" s="5">
        <v>0</v>
      </c>
      <c r="E15" s="5">
        <v>0</v>
      </c>
      <c r="F15" s="5">
        <v>0</v>
      </c>
      <c r="G15" s="5">
        <v>0.05</v>
      </c>
      <c r="H15" s="5">
        <v>0.05</v>
      </c>
      <c r="I15" s="5">
        <v>0.05</v>
      </c>
      <c r="J15" s="5"/>
      <c r="L15" s="3">
        <f t="shared" si="0"/>
        <v>75</v>
      </c>
      <c r="M15" s="3">
        <f t="shared" si="2"/>
        <v>75</v>
      </c>
      <c r="N15" s="3">
        <f t="shared" si="3"/>
        <v>75</v>
      </c>
      <c r="O15" s="3">
        <f t="shared" si="4"/>
        <v>71.25</v>
      </c>
      <c r="P15" s="3">
        <f t="shared" si="5"/>
        <v>71.25</v>
      </c>
      <c r="Q15" s="3">
        <f t="shared" si="6"/>
        <v>71.25</v>
      </c>
      <c r="R15" s="3">
        <f t="shared" si="7"/>
        <v>75</v>
      </c>
    </row>
    <row r="16" spans="1:18" x14ac:dyDescent="0.2">
      <c r="A16" t="s">
        <v>10</v>
      </c>
      <c r="B16" t="s">
        <v>20</v>
      </c>
      <c r="C16" s="3">
        <v>75</v>
      </c>
      <c r="D16" s="5">
        <v>0</v>
      </c>
      <c r="E16" s="5">
        <v>0</v>
      </c>
      <c r="F16" s="5">
        <v>0</v>
      </c>
      <c r="G16" s="5">
        <v>0.05</v>
      </c>
      <c r="H16" s="5">
        <v>0.05</v>
      </c>
      <c r="I16" s="5">
        <v>0.05</v>
      </c>
      <c r="J16" s="5"/>
      <c r="L16" s="3">
        <f t="shared" si="0"/>
        <v>75</v>
      </c>
      <c r="M16" s="3">
        <f t="shared" si="2"/>
        <v>75</v>
      </c>
      <c r="N16" s="3">
        <f t="shared" si="3"/>
        <v>75</v>
      </c>
      <c r="O16" s="3">
        <f t="shared" si="4"/>
        <v>71.25</v>
      </c>
      <c r="P16" s="3">
        <f t="shared" si="5"/>
        <v>71.25</v>
      </c>
      <c r="Q16" s="3">
        <f t="shared" si="6"/>
        <v>71.25</v>
      </c>
      <c r="R16" s="3">
        <f t="shared" si="7"/>
        <v>75</v>
      </c>
    </row>
    <row r="17" spans="1:18" x14ac:dyDescent="0.2">
      <c r="A17" t="s">
        <v>11</v>
      </c>
      <c r="B17" s="95">
        <v>1</v>
      </c>
      <c r="C17" s="3">
        <v>41.32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/>
      <c r="L17" s="3">
        <f t="shared" si="0"/>
        <v>41.32</v>
      </c>
      <c r="M17" s="3">
        <f t="shared" si="2"/>
        <v>41.32</v>
      </c>
      <c r="N17" s="3">
        <f t="shared" si="3"/>
        <v>41.32</v>
      </c>
      <c r="O17" s="3">
        <f t="shared" si="4"/>
        <v>41.32</v>
      </c>
      <c r="P17" s="3">
        <f t="shared" si="5"/>
        <v>41.32</v>
      </c>
      <c r="Q17" s="3">
        <f t="shared" si="6"/>
        <v>41.32</v>
      </c>
      <c r="R17" s="3">
        <f t="shared" si="7"/>
        <v>41.32</v>
      </c>
    </row>
    <row r="18" spans="1:18" x14ac:dyDescent="0.2">
      <c r="A18" t="s">
        <v>12</v>
      </c>
      <c r="D18" s="3">
        <v>150</v>
      </c>
      <c r="E18" s="106">
        <v>500</v>
      </c>
      <c r="F18" s="106">
        <v>1000</v>
      </c>
      <c r="G18" s="106">
        <v>1750</v>
      </c>
      <c r="H18" s="106">
        <v>3000</v>
      </c>
      <c r="I18" s="3">
        <v>5000</v>
      </c>
      <c r="J18" s="3"/>
      <c r="L18" s="3"/>
      <c r="M18" s="3"/>
      <c r="N18" s="3"/>
      <c r="O18" s="3"/>
      <c r="P18" s="3"/>
      <c r="Q18" s="3"/>
    </row>
    <row r="19" spans="1:18" x14ac:dyDescent="0.2">
      <c r="A19" t="s">
        <v>13</v>
      </c>
      <c r="D19" s="6"/>
      <c r="E19" s="6">
        <v>6</v>
      </c>
      <c r="F19" s="6">
        <v>12</v>
      </c>
      <c r="G19" s="6">
        <v>12</v>
      </c>
      <c r="H19" s="6">
        <v>24</v>
      </c>
      <c r="I19" s="6">
        <v>24</v>
      </c>
      <c r="J19" s="6"/>
    </row>
    <row r="20" spans="1:18" x14ac:dyDescent="0.2">
      <c r="A20" t="s">
        <v>14</v>
      </c>
      <c r="D20" s="6"/>
      <c r="E20" s="6"/>
      <c r="F20" s="6"/>
      <c r="G20" s="6">
        <v>4</v>
      </c>
      <c r="H20" s="6">
        <v>8</v>
      </c>
      <c r="I20" s="6">
        <v>8</v>
      </c>
      <c r="J20" s="6"/>
    </row>
    <row r="21" spans="1:18" x14ac:dyDescent="0.2">
      <c r="A21" t="s">
        <v>15</v>
      </c>
      <c r="D21" s="3">
        <v>500</v>
      </c>
      <c r="E21" s="3">
        <f>E18+(E$19*50*(1-E$5))+(E$20*$C$11*(1-E$11))</f>
        <v>785</v>
      </c>
      <c r="F21" s="3">
        <f>F18+(F$19*50*(1-F$5))+(F$20*$C$11*(1-F$11))</f>
        <v>1540</v>
      </c>
      <c r="G21" s="3">
        <f>G18+(G$19*50*(1-G$5))+(G$20*$C$11*(1-G$11))</f>
        <v>3058</v>
      </c>
      <c r="H21" s="3">
        <f>H18+(H$19*50*(1-H$5))+(H$20*$C$11*(1-H$11))</f>
        <v>5556</v>
      </c>
      <c r="I21" s="3">
        <f>I18+(I$19*50*(1-I$5))+(I$20*$C$11*(1-I$11))</f>
        <v>7556</v>
      </c>
      <c r="J21" s="3"/>
    </row>
    <row r="23" spans="1:18" x14ac:dyDescent="0.2">
      <c r="A23" t="s">
        <v>16</v>
      </c>
    </row>
    <row r="24" spans="1:18" x14ac:dyDescent="0.2">
      <c r="A24" t="s">
        <v>17</v>
      </c>
    </row>
    <row r="26" spans="1:18" x14ac:dyDescent="0.2">
      <c r="A26" t="s">
        <v>18</v>
      </c>
    </row>
    <row r="27" spans="1:18" x14ac:dyDescent="0.2">
      <c r="A27" t="s">
        <v>19</v>
      </c>
    </row>
    <row r="28" spans="1:18" x14ac:dyDescent="0.2">
      <c r="A28" t="s">
        <v>20</v>
      </c>
    </row>
    <row r="30" spans="1:18" x14ac:dyDescent="0.2">
      <c r="A30" t="s">
        <v>21</v>
      </c>
    </row>
    <row r="31" spans="1:18" x14ac:dyDescent="0.2">
      <c r="A31" t="s">
        <v>96</v>
      </c>
    </row>
    <row r="32" spans="1:18" x14ac:dyDescent="0.2">
      <c r="D32" s="7" t="s">
        <v>22</v>
      </c>
      <c r="E32" s="7" t="s">
        <v>23</v>
      </c>
      <c r="F32" s="7" t="s">
        <v>24</v>
      </c>
      <c r="G32" s="7" t="s">
        <v>103</v>
      </c>
      <c r="H32" s="7" t="s">
        <v>89</v>
      </c>
      <c r="I32" s="7"/>
    </row>
    <row r="33" spans="1:8" x14ac:dyDescent="0.2">
      <c r="A33" t="s">
        <v>94</v>
      </c>
      <c r="C33" s="3">
        <v>150</v>
      </c>
    </row>
    <row r="34" spans="1:8" x14ac:dyDescent="0.2">
      <c r="A34" t="s">
        <v>2</v>
      </c>
      <c r="C34" s="3">
        <v>500</v>
      </c>
      <c r="D34" t="s">
        <v>25</v>
      </c>
    </row>
    <row r="35" spans="1:8" x14ac:dyDescent="0.2">
      <c r="A35" t="s">
        <v>3</v>
      </c>
      <c r="C35" s="3">
        <v>1000</v>
      </c>
      <c r="D35" t="s">
        <v>26</v>
      </c>
      <c r="H35" t="s">
        <v>91</v>
      </c>
    </row>
    <row r="36" spans="1:8" x14ac:dyDescent="0.2">
      <c r="A36" t="s">
        <v>95</v>
      </c>
      <c r="C36" s="3">
        <v>1750</v>
      </c>
      <c r="D36" t="s">
        <v>26</v>
      </c>
      <c r="E36">
        <v>1</v>
      </c>
      <c r="F36" t="s">
        <v>93</v>
      </c>
      <c r="H36" t="s">
        <v>91</v>
      </c>
    </row>
    <row r="37" spans="1:8" x14ac:dyDescent="0.2">
      <c r="A37" t="s">
        <v>4</v>
      </c>
      <c r="C37" s="3">
        <v>3000</v>
      </c>
      <c r="D37" t="s">
        <v>27</v>
      </c>
      <c r="E37">
        <v>3</v>
      </c>
      <c r="F37" t="s">
        <v>92</v>
      </c>
      <c r="G37">
        <v>1</v>
      </c>
      <c r="H37" t="s">
        <v>90</v>
      </c>
    </row>
    <row r="38" spans="1:8" x14ac:dyDescent="0.2">
      <c r="A38" t="s">
        <v>105</v>
      </c>
      <c r="C38" s="3">
        <v>5000</v>
      </c>
      <c r="D38" t="s">
        <v>27</v>
      </c>
      <c r="E38">
        <v>3</v>
      </c>
      <c r="F38" t="s">
        <v>92</v>
      </c>
      <c r="G38">
        <v>1</v>
      </c>
      <c r="H38" t="s">
        <v>104</v>
      </c>
    </row>
    <row r="39" spans="1:8" x14ac:dyDescent="0.2">
      <c r="A39" t="s">
        <v>5</v>
      </c>
      <c r="C39" s="3">
        <v>0</v>
      </c>
    </row>
    <row r="41" spans="1:8" x14ac:dyDescent="0.2">
      <c r="A41" t="s">
        <v>28</v>
      </c>
    </row>
    <row r="42" spans="1:8" x14ac:dyDescent="0.2">
      <c r="A42" t="s">
        <v>29</v>
      </c>
    </row>
    <row r="43" spans="1:8" x14ac:dyDescent="0.2">
      <c r="A43" t="s">
        <v>30</v>
      </c>
    </row>
    <row r="46" spans="1:8" x14ac:dyDescent="0.2">
      <c r="A46" s="8"/>
      <c r="B46" s="8"/>
    </row>
    <row r="47" spans="1:8" x14ac:dyDescent="0.2">
      <c r="A47" s="8" t="s">
        <v>31</v>
      </c>
      <c r="B47" s="8"/>
    </row>
  </sheetData>
  <mergeCells count="1">
    <mergeCell ref="D1:H1"/>
  </mergeCell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DA83A-1DC2-42A6-ADCC-53624DB90783}">
  <dimension ref="A1:AJ1"/>
  <sheetViews>
    <sheetView topLeftCell="V1" workbookViewId="0">
      <pane ySplit="1" topLeftCell="A2" activePane="bottomLeft" state="frozen"/>
      <selection sqref="A1:F1"/>
      <selection pane="bottomLeft" sqref="A1:F1"/>
    </sheetView>
  </sheetViews>
  <sheetFormatPr baseColWidth="10" defaultColWidth="11.5" defaultRowHeight="15" x14ac:dyDescent="0.2"/>
  <sheetData>
    <row r="1" spans="1:36" s="2" customFormat="1" ht="45" x14ac:dyDescent="0.2">
      <c r="A1" s="1" t="s">
        <v>32</v>
      </c>
      <c r="B1" s="1" t="s">
        <v>33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40</v>
      </c>
      <c r="J1" s="1" t="s">
        <v>41</v>
      </c>
      <c r="K1" s="1" t="s">
        <v>42</v>
      </c>
      <c r="L1" s="1" t="s">
        <v>43</v>
      </c>
      <c r="M1" s="1" t="s">
        <v>99</v>
      </c>
      <c r="N1" s="1" t="s">
        <v>44</v>
      </c>
      <c r="O1" s="1" t="s">
        <v>45</v>
      </c>
      <c r="P1" s="1" t="s">
        <v>46</v>
      </c>
      <c r="Q1" s="1" t="s">
        <v>100</v>
      </c>
      <c r="R1" s="1" t="s">
        <v>47</v>
      </c>
      <c r="S1" s="1" t="s">
        <v>48</v>
      </c>
      <c r="T1" s="1" t="s">
        <v>49</v>
      </c>
      <c r="U1" s="1" t="s">
        <v>101</v>
      </c>
      <c r="V1" s="1" t="s">
        <v>50</v>
      </c>
      <c r="W1" s="1" t="s">
        <v>51</v>
      </c>
      <c r="X1" s="1" t="s">
        <v>52</v>
      </c>
      <c r="Y1" s="1" t="s">
        <v>53</v>
      </c>
      <c r="Z1" s="1" t="s">
        <v>54</v>
      </c>
      <c r="AA1" s="1" t="s">
        <v>55</v>
      </c>
      <c r="AB1" s="1" t="s">
        <v>56</v>
      </c>
      <c r="AC1" s="1" t="s">
        <v>57</v>
      </c>
      <c r="AD1" s="1" t="s">
        <v>58</v>
      </c>
      <c r="AE1" s="1" t="s">
        <v>59</v>
      </c>
      <c r="AF1" s="1" t="s">
        <v>60</v>
      </c>
      <c r="AG1" s="1" t="s">
        <v>61</v>
      </c>
      <c r="AH1" s="1" t="s">
        <v>62</v>
      </c>
      <c r="AI1" s="1" t="s">
        <v>63</v>
      </c>
      <c r="AJ1" s="1" t="s">
        <v>64</v>
      </c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80B70-A987-464C-A18C-C728908E4157}">
  <dimension ref="A1:AQ304"/>
  <sheetViews>
    <sheetView showZeros="0" zoomScale="85" zoomScaleNormal="87" workbookViewId="0">
      <pane xSplit="8" ySplit="4" topLeftCell="I5" activePane="bottomRight" state="frozen"/>
      <selection sqref="A1:F1"/>
      <selection pane="topRight" sqref="A1:F1"/>
      <selection pane="bottomLeft" sqref="A1:F1"/>
      <selection pane="bottomRight" sqref="A1:F1"/>
    </sheetView>
  </sheetViews>
  <sheetFormatPr baseColWidth="10" defaultColWidth="11.5" defaultRowHeight="15" outlineLevelCol="1" x14ac:dyDescent="0.2"/>
  <cols>
    <col min="1" max="1" width="4.1640625" bestFit="1" customWidth="1"/>
    <col min="2" max="2" width="32.5" customWidth="1"/>
    <col min="3" max="6" width="11.5" customWidth="1" outlineLevel="1"/>
    <col min="7" max="7" width="19" customWidth="1" outlineLevel="1"/>
    <col min="8" max="8" width="7.33203125" customWidth="1"/>
    <col min="9" max="9" width="24.5" customWidth="1"/>
    <col min="10" max="26" width="9.6640625" customWidth="1" outlineLevel="1"/>
    <col min="27" max="27" width="7.6640625" customWidth="1" outlineLevel="1"/>
    <col min="28" max="28" width="15.33203125" style="3" customWidth="1" outlineLevel="1"/>
    <col min="29" max="29" width="13.6640625" bestFit="1" customWidth="1"/>
    <col min="30" max="30" width="11" bestFit="1" customWidth="1"/>
    <col min="31" max="31" width="16.6640625" bestFit="1" customWidth="1"/>
    <col min="32" max="32" width="14.83203125" bestFit="1" customWidth="1"/>
    <col min="33" max="33" width="12.5" bestFit="1" customWidth="1"/>
    <col min="34" max="34" width="11.5" customWidth="1"/>
    <col min="35" max="35" width="14.5" bestFit="1" customWidth="1"/>
    <col min="36" max="36" width="13.5" bestFit="1" customWidth="1"/>
    <col min="37" max="37" width="11" customWidth="1"/>
    <col min="38" max="39" width="14.83203125" customWidth="1"/>
    <col min="43" max="43" width="44.5" style="85" customWidth="1"/>
  </cols>
  <sheetData>
    <row r="1" spans="1:43" s="68" customFormat="1" ht="14" hidden="1" x14ac:dyDescent="0.2">
      <c r="A1" s="66"/>
      <c r="B1" s="66" t="s">
        <v>65</v>
      </c>
      <c r="C1" s="66" t="s">
        <v>34</v>
      </c>
      <c r="D1" s="66" t="s">
        <v>35</v>
      </c>
      <c r="E1" s="66" t="s">
        <v>36</v>
      </c>
      <c r="F1" s="66" t="s">
        <v>88</v>
      </c>
      <c r="G1" s="87" t="s">
        <v>66</v>
      </c>
      <c r="H1" s="67" t="s">
        <v>67</v>
      </c>
      <c r="I1" s="68">
        <v>1</v>
      </c>
      <c r="J1" s="98" t="s">
        <v>6</v>
      </c>
      <c r="K1" s="98" t="s">
        <v>7</v>
      </c>
      <c r="L1" s="98" t="s">
        <v>8</v>
      </c>
      <c r="M1" s="98" t="s">
        <v>9</v>
      </c>
      <c r="N1" s="98" t="s">
        <v>98</v>
      </c>
      <c r="O1" s="98" t="s">
        <v>10</v>
      </c>
      <c r="P1" s="98" t="s">
        <v>8</v>
      </c>
      <c r="Q1" s="98" t="s">
        <v>9</v>
      </c>
      <c r="R1" s="98" t="s">
        <v>98</v>
      </c>
      <c r="S1" s="98" t="s">
        <v>10</v>
      </c>
      <c r="T1" s="98" t="s">
        <v>8</v>
      </c>
      <c r="U1" s="98" t="s">
        <v>9</v>
      </c>
      <c r="V1" s="98" t="s">
        <v>98</v>
      </c>
      <c r="W1" s="98" t="s">
        <v>10</v>
      </c>
      <c r="X1" s="98" t="s">
        <v>106</v>
      </c>
      <c r="Y1" s="98" t="s">
        <v>106</v>
      </c>
      <c r="Z1" s="98" t="s">
        <v>106</v>
      </c>
      <c r="AA1" s="96" t="s">
        <v>11</v>
      </c>
      <c r="AB1" s="90"/>
      <c r="AE1" s="68" t="s">
        <v>68</v>
      </c>
      <c r="AH1" s="68" t="s">
        <v>69</v>
      </c>
      <c r="AN1" s="69"/>
      <c r="AO1" s="69"/>
      <c r="AQ1" s="67"/>
    </row>
    <row r="2" spans="1:43" s="68" customFormat="1" ht="14" hidden="1" x14ac:dyDescent="0.2">
      <c r="A2" s="66"/>
      <c r="B2" s="66"/>
      <c r="C2" s="66"/>
      <c r="D2" s="66"/>
      <c r="E2" s="66"/>
      <c r="F2" s="66"/>
      <c r="G2" s="87"/>
      <c r="H2" s="67"/>
      <c r="I2" s="67" t="s">
        <v>70</v>
      </c>
      <c r="J2" s="98" t="s">
        <v>71</v>
      </c>
      <c r="K2" s="98" t="s">
        <v>71</v>
      </c>
      <c r="L2" s="98" t="s">
        <v>18</v>
      </c>
      <c r="M2" s="98" t="s">
        <v>18</v>
      </c>
      <c r="N2" s="98" t="s">
        <v>18</v>
      </c>
      <c r="O2" s="98" t="s">
        <v>18</v>
      </c>
      <c r="P2" s="98" t="s">
        <v>19</v>
      </c>
      <c r="Q2" s="98" t="s">
        <v>19</v>
      </c>
      <c r="R2" s="98" t="s">
        <v>19</v>
      </c>
      <c r="S2" s="98" t="s">
        <v>19</v>
      </c>
      <c r="T2" s="98" t="s">
        <v>20</v>
      </c>
      <c r="U2" s="98" t="s">
        <v>20</v>
      </c>
      <c r="V2" s="98" t="s">
        <v>20</v>
      </c>
      <c r="W2" s="98" t="s">
        <v>20</v>
      </c>
      <c r="X2" s="98" t="s">
        <v>18</v>
      </c>
      <c r="Y2" s="98" t="s">
        <v>19</v>
      </c>
      <c r="Z2" s="98" t="s">
        <v>20</v>
      </c>
      <c r="AA2" s="68">
        <v>1</v>
      </c>
      <c r="AB2" s="91"/>
      <c r="AN2" s="69"/>
      <c r="AO2" s="69"/>
      <c r="AQ2" s="67"/>
    </row>
    <row r="3" spans="1:43" s="78" customFormat="1" ht="14" x14ac:dyDescent="0.2">
      <c r="A3" s="76"/>
      <c r="B3" s="76"/>
      <c r="C3" s="76"/>
      <c r="D3" s="76"/>
      <c r="E3" s="76"/>
      <c r="F3" s="76"/>
      <c r="G3" s="87"/>
      <c r="H3" s="77"/>
      <c r="I3" s="71"/>
      <c r="J3" s="97">
        <f ca="1">SUM(J4:J305)</f>
        <v>0</v>
      </c>
      <c r="K3" s="97">
        <f t="shared" ref="K3:W3" ca="1" si="0">SUM(K4:K305)</f>
        <v>0</v>
      </c>
      <c r="L3" s="97">
        <f t="shared" ca="1" si="0"/>
        <v>0</v>
      </c>
      <c r="M3" s="97">
        <f t="shared" ca="1" si="0"/>
        <v>0</v>
      </c>
      <c r="N3" s="97">
        <f t="shared" ca="1" si="0"/>
        <v>0</v>
      </c>
      <c r="O3" s="97">
        <f t="shared" ca="1" si="0"/>
        <v>0</v>
      </c>
      <c r="P3" s="97">
        <f t="shared" ca="1" si="0"/>
        <v>0</v>
      </c>
      <c r="Q3" s="97">
        <f t="shared" ca="1" si="0"/>
        <v>0</v>
      </c>
      <c r="R3" s="97">
        <f t="shared" ca="1" si="0"/>
        <v>0</v>
      </c>
      <c r="S3" s="97">
        <f t="shared" ca="1" si="0"/>
        <v>0</v>
      </c>
      <c r="T3" s="97">
        <f t="shared" ca="1" si="0"/>
        <v>0</v>
      </c>
      <c r="U3" s="97">
        <f t="shared" ca="1" si="0"/>
        <v>0</v>
      </c>
      <c r="V3" s="97">
        <f t="shared" ca="1" si="0"/>
        <v>0</v>
      </c>
      <c r="W3" s="97">
        <f t="shared" ca="1" si="0"/>
        <v>0</v>
      </c>
      <c r="X3" s="97">
        <f t="shared" ref="X3:Z3" ca="1" si="1">SUM(X4:X305)</f>
        <v>0</v>
      </c>
      <c r="Y3" s="97">
        <f t="shared" ca="1" si="1"/>
        <v>0</v>
      </c>
      <c r="Z3" s="97">
        <f t="shared" ca="1" si="1"/>
        <v>0</v>
      </c>
      <c r="AB3" s="79">
        <f>SUM(AB4:AB305)</f>
        <v>0</v>
      </c>
      <c r="AC3" s="79">
        <f ca="1">SUM(AC4:AC305)</f>
        <v>0</v>
      </c>
      <c r="AD3" s="79">
        <f ca="1">SUM(AD4:AD305)</f>
        <v>0</v>
      </c>
      <c r="AE3" s="79">
        <f ca="1">SUM(AE4:AE305)</f>
        <v>0</v>
      </c>
      <c r="AG3" s="79">
        <f ca="1">SUM(AG4:AG305)</f>
        <v>0</v>
      </c>
      <c r="AN3" s="80"/>
      <c r="AO3" s="80"/>
      <c r="AQ3" s="77"/>
    </row>
    <row r="4" spans="1:43" s="2" customFormat="1" ht="57.75" customHeight="1" x14ac:dyDescent="0.2">
      <c r="A4" s="1" t="s">
        <v>32</v>
      </c>
      <c r="B4" s="1" t="s">
        <v>33</v>
      </c>
      <c r="C4" s="1" t="s">
        <v>34</v>
      </c>
      <c r="D4" s="1" t="s">
        <v>35</v>
      </c>
      <c r="E4" s="1" t="s">
        <v>36</v>
      </c>
      <c r="F4" s="1" t="s">
        <v>88</v>
      </c>
      <c r="G4" s="88" t="s">
        <v>37</v>
      </c>
      <c r="H4" s="1" t="s">
        <v>38</v>
      </c>
      <c r="I4" s="1" t="s">
        <v>39</v>
      </c>
      <c r="J4" s="1" t="s">
        <v>40</v>
      </c>
      <c r="K4" s="1" t="s">
        <v>41</v>
      </c>
      <c r="L4" s="1" t="s">
        <v>42</v>
      </c>
      <c r="M4" s="1" t="s">
        <v>43</v>
      </c>
      <c r="N4" s="1" t="s">
        <v>99</v>
      </c>
      <c r="O4" s="1" t="s">
        <v>44</v>
      </c>
      <c r="P4" s="1" t="s">
        <v>45</v>
      </c>
      <c r="Q4" s="1" t="s">
        <v>46</v>
      </c>
      <c r="R4" s="1" t="s">
        <v>100</v>
      </c>
      <c r="S4" s="1" t="s">
        <v>47</v>
      </c>
      <c r="T4" s="1" t="s">
        <v>48</v>
      </c>
      <c r="U4" s="1" t="s">
        <v>49</v>
      </c>
      <c r="V4" s="1" t="s">
        <v>101</v>
      </c>
      <c r="W4" s="1" t="s">
        <v>50</v>
      </c>
      <c r="X4" s="1" t="s">
        <v>109</v>
      </c>
      <c r="Y4" s="1" t="s">
        <v>107</v>
      </c>
      <c r="Z4" s="1" t="s">
        <v>108</v>
      </c>
      <c r="AA4" s="1" t="s">
        <v>53</v>
      </c>
      <c r="AB4" s="92" t="s">
        <v>72</v>
      </c>
      <c r="AC4" s="1" t="s">
        <v>73</v>
      </c>
      <c r="AD4" s="1" t="s">
        <v>74</v>
      </c>
      <c r="AE4" s="1" t="s">
        <v>55</v>
      </c>
      <c r="AF4" s="1" t="s">
        <v>56</v>
      </c>
      <c r="AG4" s="1" t="s">
        <v>75</v>
      </c>
      <c r="AH4" s="86" t="s">
        <v>57</v>
      </c>
      <c r="AI4" s="1" t="s">
        <v>58</v>
      </c>
      <c r="AJ4" s="1" t="s">
        <v>60</v>
      </c>
      <c r="AK4" s="1" t="s">
        <v>61</v>
      </c>
      <c r="AL4" s="1" t="s">
        <v>62</v>
      </c>
      <c r="AM4" s="1" t="s">
        <v>89</v>
      </c>
      <c r="AN4" s="70" t="s">
        <v>63</v>
      </c>
      <c r="AO4" s="70" t="s">
        <v>76</v>
      </c>
      <c r="AP4" s="70" t="s">
        <v>77</v>
      </c>
      <c r="AQ4" s="81" t="s">
        <v>78</v>
      </c>
    </row>
    <row r="5" spans="1:43" s="68" customFormat="1" ht="14" x14ac:dyDescent="0.2">
      <c r="A5" s="71">
        <v>1</v>
      </c>
      <c r="B5" s="71">
        <f t="shared" ref="B5:G55" ca="1" si="2">IFERROR(VLOOKUP(B$1,INDIRECT("'"&amp;$A5&amp;"'!$B:$E"),3,FALSE),0)</f>
        <v>0</v>
      </c>
      <c r="C5" s="71">
        <f t="shared" ca="1" si="2"/>
        <v>0</v>
      </c>
      <c r="D5" s="71">
        <f t="shared" ca="1" si="2"/>
        <v>0</v>
      </c>
      <c r="E5" s="71">
        <f t="shared" ca="1" si="2"/>
        <v>0</v>
      </c>
      <c r="F5" s="71">
        <f t="shared" ref="F5:F68" ca="1" si="3">IFERROR(VLOOKUP(F$1,INDIRECT("'"&amp;$A5&amp;"'!$B:$E"),3,FALSE),0)</f>
        <v>0</v>
      </c>
      <c r="G5" s="89">
        <f t="shared" ca="1" si="2"/>
        <v>0</v>
      </c>
      <c r="H5" s="72" cm="1">
        <f t="array" aca="1" ref="H5" ca="1">IFERROR(_xlfn.XLOOKUP(H$1,INDIRECT("'"&amp;$A5&amp;"'!$A:$A"),INDIRECT("'"&amp;$A5&amp;"'!$b:$b"),FALSE),0)</f>
        <v>0</v>
      </c>
      <c r="I5" s="71" cm="1">
        <f t="array" aca="1" ref="I5" ca="1">IFERROR(IF($H5="Oui",_xlfn.XLOOKUP(I$2,INDIRECT("'"&amp;$A5&amp;"'!$A:$A"),INDIRECT("'"&amp;$A5&amp;"'!$b:$b"),FALSE),_xlfn.XLOOKUP(I$1,INDIRECT("'"&amp;$A5&amp;"'!$C$19:$C$25"),INDIRECT("'"&amp;$A5&amp;"'!$A$19:$A$25"),données!$A$39)),0)</f>
        <v>0</v>
      </c>
      <c r="J5" s="73">
        <f ca="1">IFERROR(SUMIFS(INDIRECT("'"&amp;$A5&amp;"'!$C$30:$C$45"),INDIRECT("'"&amp;$A5&amp;"'!$A$30:$A$45"),J$1,INDIRECT("'"&amp;$A5&amp;"'!$B$30:$B$45"),J$2),0)</f>
        <v>0</v>
      </c>
      <c r="K5" s="74">
        <f t="shared" ref="K5:Z20" ca="1" si="4">IFERROR(SUMIFS(INDIRECT("'"&amp;$A5&amp;"'!$C$30:$C$45"),INDIRECT("'"&amp;$A5&amp;"'!$A$30:$A$45"),K$1,INDIRECT("'"&amp;$A5&amp;"'!$B$30:$B$45"),K$2),0)</f>
        <v>0</v>
      </c>
      <c r="L5" s="74">
        <f t="shared" ca="1" si="4"/>
        <v>0</v>
      </c>
      <c r="M5" s="74">
        <f t="shared" ca="1" si="4"/>
        <v>0</v>
      </c>
      <c r="N5" s="74">
        <f t="shared" ca="1" si="4"/>
        <v>0</v>
      </c>
      <c r="O5" s="74">
        <f t="shared" ca="1" si="4"/>
        <v>0</v>
      </c>
      <c r="P5" s="74">
        <f t="shared" ca="1" si="4"/>
        <v>0</v>
      </c>
      <c r="Q5" s="74">
        <f t="shared" ca="1" si="4"/>
        <v>0</v>
      </c>
      <c r="R5" s="74">
        <f t="shared" ca="1" si="4"/>
        <v>0</v>
      </c>
      <c r="S5" s="74">
        <f t="shared" ca="1" si="4"/>
        <v>0</v>
      </c>
      <c r="T5" s="74">
        <f t="shared" ca="1" si="4"/>
        <v>0</v>
      </c>
      <c r="U5" s="74">
        <f t="shared" ca="1" si="4"/>
        <v>0</v>
      </c>
      <c r="V5" s="74">
        <f t="shared" ca="1" si="4"/>
        <v>0</v>
      </c>
      <c r="W5" s="74">
        <f t="shared" ca="1" si="4"/>
        <v>0</v>
      </c>
      <c r="X5" s="74">
        <f t="shared" ca="1" si="4"/>
        <v>0</v>
      </c>
      <c r="Y5" s="74">
        <f t="shared" ca="1" si="4"/>
        <v>0</v>
      </c>
      <c r="Z5" s="74">
        <f t="shared" ca="1" si="4"/>
        <v>0</v>
      </c>
      <c r="AA5" s="73">
        <f ca="1">IFERROR(SUMIFS(INDIRECT("'"&amp;$A5&amp;"'!$C$28:$C$43"),INDIRECT("'"&amp;$A5&amp;"'!$A$28:$A$43"),AA$1,INDIRECT("'"&amp;$A5&amp;"'!$B$28:$B$43"),AA$2),0)</f>
        <v>0</v>
      </c>
      <c r="AB5" s="93"/>
      <c r="AC5" s="75">
        <f ca="1">ROUND(IF($H5="Oui",0,SUMIFS(données!$C$33:$C$39,données!$A$33:$A$39,$I5)),2)</f>
        <v>0</v>
      </c>
      <c r="AD5" s="75" cm="1">
        <f t="array" aca="1" ref="AD5" ca="1">ROUND((SUMPRODUCT((données!$L$2:$R$2=$I5)*(données!$A$3:$A$17=J$1)*(données!$B$3:$B$17=J$2)*données!$L$3:$R$17)*$J5)+(SUMPRODUCT((données!$L$2:$R$2=$I5)*(données!$A$3:$A$17=K$1)*(données!$B$3:$B$17=K$2)*données!$L$3:$R$17)*$K5)+(SUMPRODUCT((données!$L$2:$R$2=$I5)*(données!$A$3:$A$17=L$1)*(données!$B$3:$B$17=L$2)*données!$L$3:$R$17)*$L5)+(SUMPRODUCT((données!$L$2:$R$2=$I5)*(données!$A$3:$A$17=M$1)*(données!$B$3:$B$17=M$2)*données!$L$3:$R$17)*$M5)+(SUMPRODUCT((données!$L$2:$R$2=$I5)*(données!$A$3:$A$17=N$1)*(données!$B$3:$B$17=N$2)*données!$L$3:$R$17)*$N5)+(SUMPRODUCT((données!$L$2:$R$2=$I5)*(données!$A$3:$A$17=O$1)*(données!$B$3:$B$17=O$2)*données!$L$3:$R$17)*$O5)+(SUMPRODUCT((données!$L$2:$R$2=$I5)*(données!$A$3:$A$17=P$1)*(données!$B$3:$B$17=Q$2)*données!$L$3:$R$17)*$P5)+(SUMPRODUCT((données!$L$2:$R$2=$I5)*(données!$A$3:$A$17=Q$1)*(données!$B$3:$B$17=Q$2)*données!$L$3:$R$17)*$Q5)+(SUMPRODUCT((données!$L$2:$R$2=$I5)*(données!$A$3:$A$17=R$1)*(données!$B$3:$B$17=R$2)*données!$L$3:$R$17)*$R5)+(SUMPRODUCT((données!$L$2:$R$2=$I5)*(données!$A$3:$A$17=S$1)*(données!$B$3:$B$17=S$2)*données!$L$3:$R$17)*$S5)+(SUMPRODUCT((données!$L$2:$R$2=$I5)*(données!$A$3:$A$17=T$1)*(données!$B$3:$B$17=T$2)*données!$L$3:$R$17)*$T5)+(SUMPRODUCT((données!$L$2:$R$2=$I5)*(données!$A$3:$A$17=U$1)*(données!$B$3:$B$17=U$2)*données!$L$3:$R$17)*$U5)+(SUMPRODUCT((données!$L$2:$R$2=$I5)*(données!$A$3:$A$17=V$1)*(données!$B$3:$B$17=V$2)*données!$L$3:$R$17)*$V5)+(SUMPRODUCT((données!$L$2:$R$2=$I5)*(données!$A$3:$A$17=W$1)*(données!$B$3:$B$17=W$2)*données!$L$3:$R$17)*$W5)+(SUMPRODUCT((données!$L$2:$R$2=$I5)*(données!$A$3:$A$17=AA$1)*(données!$B$3:$B$17=AA$2)*données!$L$3:$R$17)*$AA5),2)</f>
        <v>0</v>
      </c>
      <c r="AE5" s="75" cm="1">
        <f t="array" aca="1" ref="AE5" ca="1">IFERROR(_xlfn.XLOOKUP(AE$1,INDIRECT("'"&amp;$A5&amp;"'!$a:$a"),INDIRECT("'"&amp;$A5&amp;"'!$f:$f"),FALSE),0)</f>
        <v>0</v>
      </c>
      <c r="AF5" s="75">
        <f t="shared" ref="AF5:AF68" ca="1" si="5">AC5+AD5+AB5-AE5</f>
        <v>0</v>
      </c>
      <c r="AG5" s="75">
        <f t="shared" ref="AG5:AG68" ca="1" si="6">AE5*1.21</f>
        <v>0</v>
      </c>
      <c r="AH5" s="74" cm="1">
        <f t="array" aca="1" ref="AH5" ca="1">IFERROR(_xlfn.XLOOKUP(AH$1,INDIRECT("'"&amp;$A5&amp;"'!$A:$A"),INDIRECT("'"&amp;$A5&amp;"'!$b:$b"),FALSE),0)</f>
        <v>0</v>
      </c>
      <c r="AI5" s="74">
        <f ca="1">IFERROR(_xlfn.XLOOKUP($I5,données!$A$33:$A$39,données!$D$33:$D$39,0),0)</f>
        <v>0</v>
      </c>
      <c r="AJ5" s="74">
        <f ca="1">IFERROR(_xlfn.XLOOKUP($I5,données!$A$33:$A$39,données!$E$33:$E$39,0),0)</f>
        <v>0</v>
      </c>
      <c r="AK5" s="74">
        <f ca="1">IFERROR(_xlfn.XLOOKUP($I5,données!$A$33:$A$39,données!$F$33:$F$39,0),0)</f>
        <v>0</v>
      </c>
      <c r="AL5" s="74">
        <f ca="1">IFERROR(_xlfn.XLOOKUP($I5,données!$A$33:$A$39,données!$G$33:$G$39,0),0)</f>
        <v>0</v>
      </c>
      <c r="AM5" s="74">
        <f ca="1">IFERROR(_xlfn.XLOOKUP($I5,données!$A$33:$A$39,données!$H$33:$H$39,0),0)</f>
        <v>0</v>
      </c>
      <c r="AN5" s="74"/>
      <c r="AO5" s="74"/>
      <c r="AP5" s="71"/>
      <c r="AQ5" s="82"/>
    </row>
    <row r="6" spans="1:43" s="68" customFormat="1" ht="14" x14ac:dyDescent="0.2">
      <c r="A6" s="71">
        <f t="shared" ref="A6:A68" si="7">A5+1</f>
        <v>2</v>
      </c>
      <c r="B6" s="71">
        <f t="shared" ca="1" si="2"/>
        <v>0</v>
      </c>
      <c r="C6" s="71">
        <f t="shared" ca="1" si="2"/>
        <v>0</v>
      </c>
      <c r="D6" s="71">
        <f t="shared" ca="1" si="2"/>
        <v>0</v>
      </c>
      <c r="E6" s="71">
        <f t="shared" ca="1" si="2"/>
        <v>0</v>
      </c>
      <c r="F6" s="71">
        <f t="shared" ca="1" si="3"/>
        <v>0</v>
      </c>
      <c r="G6" s="89">
        <f t="shared" ca="1" si="2"/>
        <v>0</v>
      </c>
      <c r="H6" s="72" cm="1">
        <f t="array" aca="1" ref="H6" ca="1">IFERROR(_xlfn.XLOOKUP(H$1,INDIRECT("'"&amp;$A6&amp;"'!$A:$A"),INDIRECT("'"&amp;$A6&amp;"'!$b:$b"),FALSE),0)</f>
        <v>0</v>
      </c>
      <c r="I6" s="71" cm="1">
        <f t="array" aca="1" ref="I6" ca="1">IFERROR(IF($H6="Oui",_xlfn.XLOOKUP(I$2,INDIRECT("'"&amp;$A6&amp;"'!$A:$A"),INDIRECT("'"&amp;$A6&amp;"'!$b:$b"),FALSE),_xlfn.XLOOKUP(I$1,INDIRECT("'"&amp;$A6&amp;"'!$C$19:$C$25"),INDIRECT("'"&amp;$A6&amp;"'!$A$19:$A$25"),données!$A$39)),0)</f>
        <v>0</v>
      </c>
      <c r="J6" s="73">
        <f t="shared" ref="J6:J69" ca="1" si="8">IFERROR(SUMIFS(INDIRECT("'"&amp;$A6&amp;"'!$C$30:$C$45"),INDIRECT("'"&amp;$A6&amp;"'!$A$30:$A$45"),J$1,INDIRECT("'"&amp;$A6&amp;"'!$B$30:$B$45"),J$2),0)</f>
        <v>0</v>
      </c>
      <c r="K6" s="74">
        <f t="shared" ca="1" si="4"/>
        <v>0</v>
      </c>
      <c r="L6" s="74">
        <f t="shared" ca="1" si="4"/>
        <v>0</v>
      </c>
      <c r="M6" s="74">
        <f t="shared" ca="1" si="4"/>
        <v>0</v>
      </c>
      <c r="N6" s="74">
        <f t="shared" ca="1" si="4"/>
        <v>0</v>
      </c>
      <c r="O6" s="74">
        <f t="shared" ca="1" si="4"/>
        <v>0</v>
      </c>
      <c r="P6" s="74">
        <f t="shared" ca="1" si="4"/>
        <v>0</v>
      </c>
      <c r="Q6" s="74">
        <f t="shared" ca="1" si="4"/>
        <v>0</v>
      </c>
      <c r="R6" s="74">
        <f t="shared" ca="1" si="4"/>
        <v>0</v>
      </c>
      <c r="S6" s="74">
        <f t="shared" ca="1" si="4"/>
        <v>0</v>
      </c>
      <c r="T6" s="74">
        <f t="shared" ca="1" si="4"/>
        <v>0</v>
      </c>
      <c r="U6" s="74">
        <f t="shared" ca="1" si="4"/>
        <v>0</v>
      </c>
      <c r="V6" s="74">
        <f t="shared" ca="1" si="4"/>
        <v>0</v>
      </c>
      <c r="W6" s="74">
        <f t="shared" ca="1" si="4"/>
        <v>0</v>
      </c>
      <c r="X6" s="74">
        <f t="shared" ca="1" si="4"/>
        <v>0</v>
      </c>
      <c r="Y6" s="74">
        <f t="shared" ca="1" si="4"/>
        <v>0</v>
      </c>
      <c r="Z6" s="74">
        <f t="shared" ca="1" si="4"/>
        <v>0</v>
      </c>
      <c r="AA6" s="73">
        <f t="shared" ref="AA6:AA69" ca="1" si="9">IFERROR(SUMIFS(INDIRECT("'"&amp;$A6&amp;"'!$C$28:$C$43"),INDIRECT("'"&amp;$A6&amp;"'!$A$28:$A$43"),AA$1,INDIRECT("'"&amp;$A6&amp;"'!$B$28:$B$43"),AA$2),0)</f>
        <v>0</v>
      </c>
      <c r="AB6" s="93"/>
      <c r="AC6" s="75">
        <f ca="1">ROUND(IF($H6="Oui",0,SUMIFS(données!$C$33:$C$39,données!$A$33:$A$39,$I6)),2)</f>
        <v>0</v>
      </c>
      <c r="AD6" s="75" cm="1">
        <f t="array" aca="1" ref="AD6" ca="1">ROUND((SUMPRODUCT((données!$L$2:$R$2=$I6)*(données!$A$3:$A$17=J$1)*(données!$B$3:$B$17=J$2)*données!$L$3:$R$17)*$J6)+(SUMPRODUCT((données!$L$2:$R$2=$I6)*(données!$A$3:$A$17=K$1)*(données!$B$3:$B$17=K$2)*données!$L$3:$R$17)*$K6)+(SUMPRODUCT((données!$L$2:$R$2=$I6)*(données!$A$3:$A$17=L$1)*(données!$B$3:$B$17=L$2)*données!$L$3:$R$17)*$L6)+(SUMPRODUCT((données!$L$2:$R$2=$I6)*(données!$A$3:$A$17=M$1)*(données!$B$3:$B$17=M$2)*données!$L$3:$R$17)*$M6)+(SUMPRODUCT((données!$L$2:$R$2=$I6)*(données!$A$3:$A$17=N$1)*(données!$B$3:$B$17=N$2)*données!$L$3:$R$17)*$N6)+(SUMPRODUCT((données!$L$2:$R$2=$I6)*(données!$A$3:$A$17=O$1)*(données!$B$3:$B$17=O$2)*données!$L$3:$R$17)*$O6)+(SUMPRODUCT((données!$L$2:$R$2=$I6)*(données!$A$3:$A$17=P$1)*(données!$B$3:$B$17=Q$2)*données!$L$3:$R$17)*$P6)+(SUMPRODUCT((données!$L$2:$R$2=$I6)*(données!$A$3:$A$17=Q$1)*(données!$B$3:$B$17=Q$2)*données!$L$3:$R$17)*$Q6)+(SUMPRODUCT((données!$L$2:$R$2=$I6)*(données!$A$3:$A$17=R$1)*(données!$B$3:$B$17=R$2)*données!$L$3:$R$17)*$R6)+(SUMPRODUCT((données!$L$2:$R$2=$I6)*(données!$A$3:$A$17=S$1)*(données!$B$3:$B$17=S$2)*données!$L$3:$R$17)*$S6)+(SUMPRODUCT((données!$L$2:$R$2=$I6)*(données!$A$3:$A$17=T$1)*(données!$B$3:$B$17=T$2)*données!$L$3:$R$17)*$T6)+(SUMPRODUCT((données!$L$2:$R$2=$I6)*(données!$A$3:$A$17=U$1)*(données!$B$3:$B$17=U$2)*données!$L$3:$R$17)*$U6)+(SUMPRODUCT((données!$L$2:$R$2=$I6)*(données!$A$3:$A$17=V$1)*(données!$B$3:$B$17=V$2)*données!$L$3:$R$17)*$V6)+(SUMPRODUCT((données!$L$2:$R$2=$I6)*(données!$A$3:$A$17=W$1)*(données!$B$3:$B$17=W$2)*données!$L$3:$R$17)*$W6)+(SUMPRODUCT((données!$L$2:$R$2=$I6)*(données!$A$3:$A$17=AA$1)*(données!$B$3:$B$17=AA$2)*données!$L$3:$R$17)*$AA6),2)</f>
        <v>0</v>
      </c>
      <c r="AE6" s="75" cm="1">
        <f t="array" aca="1" ref="AE6" ca="1">IFERROR(_xlfn.XLOOKUP(AE$1,INDIRECT("'"&amp;$A6&amp;"'!$a:$a"),INDIRECT("'"&amp;$A6&amp;"'!$f:$f"),FALSE),0)</f>
        <v>0</v>
      </c>
      <c r="AF6" s="75">
        <f t="shared" ca="1" si="5"/>
        <v>0</v>
      </c>
      <c r="AG6" s="75">
        <f t="shared" ca="1" si="6"/>
        <v>0</v>
      </c>
      <c r="AH6" s="74" cm="1">
        <f t="array" aca="1" ref="AH6" ca="1">IFERROR(_xlfn.XLOOKUP(AH$1,INDIRECT("'"&amp;$A6&amp;"'!$A:$A"),INDIRECT("'"&amp;$A6&amp;"'!$b:$b"),FALSE),0)</f>
        <v>0</v>
      </c>
      <c r="AI6" s="74">
        <f ca="1">IFERROR(_xlfn.XLOOKUP($I6,données!$A$33:$A$39,données!$D$33:$D$39,0),0)</f>
        <v>0</v>
      </c>
      <c r="AJ6" s="74">
        <f ca="1">IFERROR(_xlfn.XLOOKUP($I6,données!$A$33:$A$39,données!$E$33:$E$39,0),0)</f>
        <v>0</v>
      </c>
      <c r="AK6" s="74">
        <f ca="1">IFERROR(_xlfn.XLOOKUP($I6,données!$A$33:$A$39,données!$F$33:$F$39,0),0)</f>
        <v>0</v>
      </c>
      <c r="AL6" s="74">
        <f ca="1">IFERROR(_xlfn.XLOOKUP($I6,données!$A$33:$A$39,données!$G$33:$G$39,0),0)</f>
        <v>0</v>
      </c>
      <c r="AM6" s="74">
        <f ca="1">IFERROR(_xlfn.XLOOKUP($I6,données!$A$33:$A$39,données!$H$33:$H$39,0),0)</f>
        <v>0</v>
      </c>
      <c r="AN6" s="74"/>
      <c r="AO6" s="74"/>
      <c r="AP6" s="71"/>
      <c r="AQ6" s="82"/>
    </row>
    <row r="7" spans="1:43" s="68" customFormat="1" ht="14" x14ac:dyDescent="0.2">
      <c r="A7" s="71">
        <f t="shared" si="7"/>
        <v>3</v>
      </c>
      <c r="B7" s="71">
        <f t="shared" ca="1" si="2"/>
        <v>0</v>
      </c>
      <c r="C7" s="71">
        <f t="shared" ca="1" si="2"/>
        <v>0</v>
      </c>
      <c r="D7" s="71">
        <f t="shared" ca="1" si="2"/>
        <v>0</v>
      </c>
      <c r="E7" s="71">
        <f t="shared" ca="1" si="2"/>
        <v>0</v>
      </c>
      <c r="F7" s="71">
        <f t="shared" ca="1" si="3"/>
        <v>0</v>
      </c>
      <c r="G7" s="89">
        <f t="shared" ca="1" si="2"/>
        <v>0</v>
      </c>
      <c r="H7" s="72" cm="1">
        <f t="array" aca="1" ref="H7" ca="1">IFERROR(_xlfn.XLOOKUP(H$1,INDIRECT("'"&amp;$A7&amp;"'!$A:$A"),INDIRECT("'"&amp;$A7&amp;"'!$b:$b"),FALSE),0)</f>
        <v>0</v>
      </c>
      <c r="I7" s="71" cm="1">
        <f t="array" aca="1" ref="I7" ca="1">IFERROR(IF($H7="Oui",_xlfn.XLOOKUP(I$2,INDIRECT("'"&amp;$A7&amp;"'!$A:$A"),INDIRECT("'"&amp;$A7&amp;"'!$b:$b"),FALSE),_xlfn.XLOOKUP(I$1,INDIRECT("'"&amp;$A7&amp;"'!$C$19:$C$25"),INDIRECT("'"&amp;$A7&amp;"'!$A$19:$A$25"),données!$A$39)),0)</f>
        <v>0</v>
      </c>
      <c r="J7" s="73">
        <f t="shared" ca="1" si="8"/>
        <v>0</v>
      </c>
      <c r="K7" s="74">
        <f t="shared" ca="1" si="4"/>
        <v>0</v>
      </c>
      <c r="L7" s="74">
        <f t="shared" ca="1" si="4"/>
        <v>0</v>
      </c>
      <c r="M7" s="74">
        <f t="shared" ca="1" si="4"/>
        <v>0</v>
      </c>
      <c r="N7" s="74">
        <f t="shared" ca="1" si="4"/>
        <v>0</v>
      </c>
      <c r="O7" s="74">
        <f t="shared" ca="1" si="4"/>
        <v>0</v>
      </c>
      <c r="P7" s="74">
        <f t="shared" ca="1" si="4"/>
        <v>0</v>
      </c>
      <c r="Q7" s="74">
        <f t="shared" ca="1" si="4"/>
        <v>0</v>
      </c>
      <c r="R7" s="74">
        <f t="shared" ca="1" si="4"/>
        <v>0</v>
      </c>
      <c r="S7" s="74">
        <f t="shared" ca="1" si="4"/>
        <v>0</v>
      </c>
      <c r="T7" s="74">
        <f t="shared" ca="1" si="4"/>
        <v>0</v>
      </c>
      <c r="U7" s="74">
        <f t="shared" ca="1" si="4"/>
        <v>0</v>
      </c>
      <c r="V7" s="74">
        <f t="shared" ca="1" si="4"/>
        <v>0</v>
      </c>
      <c r="W7" s="74">
        <f t="shared" ca="1" si="4"/>
        <v>0</v>
      </c>
      <c r="X7" s="74">
        <f t="shared" ca="1" si="4"/>
        <v>0</v>
      </c>
      <c r="Y7" s="74">
        <f t="shared" ca="1" si="4"/>
        <v>0</v>
      </c>
      <c r="Z7" s="74">
        <f t="shared" ca="1" si="4"/>
        <v>0</v>
      </c>
      <c r="AA7" s="73">
        <f t="shared" ca="1" si="9"/>
        <v>0</v>
      </c>
      <c r="AB7" s="93"/>
      <c r="AC7" s="75">
        <f ca="1">ROUND(IF($H7="Oui",0,SUMIFS(données!$C$33:$C$39,données!$A$33:$A$39,$I7)),2)</f>
        <v>0</v>
      </c>
      <c r="AD7" s="75" cm="1">
        <f t="array" aca="1" ref="AD7" ca="1">ROUND((SUMPRODUCT((données!$L$2:$R$2=$I7)*(données!$A$3:$A$17=J$1)*(données!$B$3:$B$17=J$2)*données!$L$3:$R$17)*$J7)+(SUMPRODUCT((données!$L$2:$R$2=$I7)*(données!$A$3:$A$17=K$1)*(données!$B$3:$B$17=K$2)*données!$L$3:$R$17)*$K7)+(SUMPRODUCT((données!$L$2:$R$2=$I7)*(données!$A$3:$A$17=L$1)*(données!$B$3:$B$17=L$2)*données!$L$3:$R$17)*$L7)+(SUMPRODUCT((données!$L$2:$R$2=$I7)*(données!$A$3:$A$17=M$1)*(données!$B$3:$B$17=M$2)*données!$L$3:$R$17)*$M7)+(SUMPRODUCT((données!$L$2:$R$2=$I7)*(données!$A$3:$A$17=N$1)*(données!$B$3:$B$17=N$2)*données!$L$3:$R$17)*$N7)+(SUMPRODUCT((données!$L$2:$R$2=$I7)*(données!$A$3:$A$17=O$1)*(données!$B$3:$B$17=O$2)*données!$L$3:$R$17)*$O7)+(SUMPRODUCT((données!$L$2:$R$2=$I7)*(données!$A$3:$A$17=P$1)*(données!$B$3:$B$17=Q$2)*données!$L$3:$R$17)*$P7)+(SUMPRODUCT((données!$L$2:$R$2=$I7)*(données!$A$3:$A$17=Q$1)*(données!$B$3:$B$17=Q$2)*données!$L$3:$R$17)*$Q7)+(SUMPRODUCT((données!$L$2:$R$2=$I7)*(données!$A$3:$A$17=R$1)*(données!$B$3:$B$17=R$2)*données!$L$3:$R$17)*$R7)+(SUMPRODUCT((données!$L$2:$R$2=$I7)*(données!$A$3:$A$17=S$1)*(données!$B$3:$B$17=S$2)*données!$L$3:$R$17)*$S7)+(SUMPRODUCT((données!$L$2:$R$2=$I7)*(données!$A$3:$A$17=T$1)*(données!$B$3:$B$17=T$2)*données!$L$3:$R$17)*$T7)+(SUMPRODUCT((données!$L$2:$R$2=$I7)*(données!$A$3:$A$17=U$1)*(données!$B$3:$B$17=U$2)*données!$L$3:$R$17)*$U7)+(SUMPRODUCT((données!$L$2:$R$2=$I7)*(données!$A$3:$A$17=V$1)*(données!$B$3:$B$17=V$2)*données!$L$3:$R$17)*$V7)+(SUMPRODUCT((données!$L$2:$R$2=$I7)*(données!$A$3:$A$17=W$1)*(données!$B$3:$B$17=W$2)*données!$L$3:$R$17)*$W7)+(SUMPRODUCT((données!$L$2:$R$2=$I7)*(données!$A$3:$A$17=AA$1)*(données!$B$3:$B$17=AA$2)*données!$L$3:$R$17)*$AA7),2)</f>
        <v>0</v>
      </c>
      <c r="AE7" s="75" cm="1">
        <f t="array" aca="1" ref="AE7" ca="1">IFERROR(_xlfn.XLOOKUP(AE$1,INDIRECT("'"&amp;$A7&amp;"'!$a:$a"),INDIRECT("'"&amp;$A7&amp;"'!$f:$f"),FALSE),0)</f>
        <v>0</v>
      </c>
      <c r="AF7" s="75">
        <f t="shared" ca="1" si="5"/>
        <v>0</v>
      </c>
      <c r="AG7" s="75">
        <f t="shared" ca="1" si="6"/>
        <v>0</v>
      </c>
      <c r="AH7" s="74" cm="1">
        <f t="array" aca="1" ref="AH7" ca="1">IFERROR(_xlfn.XLOOKUP(AH$1,INDIRECT("'"&amp;$A7&amp;"'!$A:$A"),INDIRECT("'"&amp;$A7&amp;"'!$b:$b"),FALSE),0)</f>
        <v>0</v>
      </c>
      <c r="AI7" s="74">
        <f ca="1">IFERROR(_xlfn.XLOOKUP($I7,données!$A$33:$A$39,données!$D$33:$D$39,0),0)</f>
        <v>0</v>
      </c>
      <c r="AJ7" s="74">
        <f ca="1">IFERROR(_xlfn.XLOOKUP($I7,données!$A$33:$A$39,données!$E$33:$E$39,0),0)</f>
        <v>0</v>
      </c>
      <c r="AK7" s="74">
        <f ca="1">IFERROR(_xlfn.XLOOKUP($I7,données!$A$33:$A$39,données!$F$33:$F$39,0),0)</f>
        <v>0</v>
      </c>
      <c r="AL7" s="74">
        <f ca="1">IFERROR(_xlfn.XLOOKUP($I7,données!$A$33:$A$39,données!$G$33:$G$39,0),0)</f>
        <v>0</v>
      </c>
      <c r="AM7" s="74">
        <f ca="1">IFERROR(_xlfn.XLOOKUP($I7,données!$A$33:$A$39,données!$H$33:$H$39,0),0)</f>
        <v>0</v>
      </c>
      <c r="AN7" s="74"/>
      <c r="AO7" s="74"/>
      <c r="AP7" s="71"/>
      <c r="AQ7" s="82"/>
    </row>
    <row r="8" spans="1:43" s="68" customFormat="1" ht="14" x14ac:dyDescent="0.2">
      <c r="A8" s="71">
        <f t="shared" si="7"/>
        <v>4</v>
      </c>
      <c r="B8" s="71">
        <f t="shared" ca="1" si="2"/>
        <v>0</v>
      </c>
      <c r="C8" s="71">
        <f t="shared" ca="1" si="2"/>
        <v>0</v>
      </c>
      <c r="D8" s="71">
        <f t="shared" ca="1" si="2"/>
        <v>0</v>
      </c>
      <c r="E8" s="71">
        <f t="shared" ca="1" si="2"/>
        <v>0</v>
      </c>
      <c r="F8" s="71">
        <f t="shared" ca="1" si="3"/>
        <v>0</v>
      </c>
      <c r="G8" s="89">
        <f t="shared" ca="1" si="2"/>
        <v>0</v>
      </c>
      <c r="H8" s="72" cm="1">
        <f t="array" aca="1" ref="H8" ca="1">IFERROR(_xlfn.XLOOKUP(H$1,INDIRECT("'"&amp;$A8&amp;"'!$A:$A"),INDIRECT("'"&amp;$A8&amp;"'!$b:$b"),FALSE),0)</f>
        <v>0</v>
      </c>
      <c r="I8" s="71" cm="1">
        <f t="array" aca="1" ref="I8" ca="1">IFERROR(IF($H8="Oui",_xlfn.XLOOKUP(I$2,INDIRECT("'"&amp;$A8&amp;"'!$A:$A"),INDIRECT("'"&amp;$A8&amp;"'!$b:$b"),FALSE),_xlfn.XLOOKUP(I$1,INDIRECT("'"&amp;$A8&amp;"'!$C$19:$C$25"),INDIRECT("'"&amp;$A8&amp;"'!$A$19:$A$25"),données!$A$39)),0)</f>
        <v>0</v>
      </c>
      <c r="J8" s="73">
        <f t="shared" ca="1" si="8"/>
        <v>0</v>
      </c>
      <c r="K8" s="74">
        <f t="shared" ca="1" si="4"/>
        <v>0</v>
      </c>
      <c r="L8" s="74">
        <f t="shared" ca="1" si="4"/>
        <v>0</v>
      </c>
      <c r="M8" s="74">
        <f t="shared" ca="1" si="4"/>
        <v>0</v>
      </c>
      <c r="N8" s="74">
        <f t="shared" ca="1" si="4"/>
        <v>0</v>
      </c>
      <c r="O8" s="74">
        <f t="shared" ca="1" si="4"/>
        <v>0</v>
      </c>
      <c r="P8" s="74">
        <f t="shared" ca="1" si="4"/>
        <v>0</v>
      </c>
      <c r="Q8" s="74">
        <f t="shared" ca="1" si="4"/>
        <v>0</v>
      </c>
      <c r="R8" s="74">
        <f t="shared" ca="1" si="4"/>
        <v>0</v>
      </c>
      <c r="S8" s="74">
        <f t="shared" ca="1" si="4"/>
        <v>0</v>
      </c>
      <c r="T8" s="74">
        <f t="shared" ca="1" si="4"/>
        <v>0</v>
      </c>
      <c r="U8" s="74">
        <f t="shared" ca="1" si="4"/>
        <v>0</v>
      </c>
      <c r="V8" s="74">
        <f t="shared" ca="1" si="4"/>
        <v>0</v>
      </c>
      <c r="W8" s="74">
        <f t="shared" ca="1" si="4"/>
        <v>0</v>
      </c>
      <c r="X8" s="74">
        <f t="shared" ca="1" si="4"/>
        <v>0</v>
      </c>
      <c r="Y8" s="74">
        <f t="shared" ca="1" si="4"/>
        <v>0</v>
      </c>
      <c r="Z8" s="74">
        <f t="shared" ca="1" si="4"/>
        <v>0</v>
      </c>
      <c r="AA8" s="73">
        <f t="shared" ca="1" si="9"/>
        <v>0</v>
      </c>
      <c r="AB8" s="93"/>
      <c r="AC8" s="75">
        <f ca="1">ROUND(IF($H8="Oui",0,SUMIFS(données!$C$33:$C$39,données!$A$33:$A$39,$I8)),2)</f>
        <v>0</v>
      </c>
      <c r="AD8" s="75" cm="1">
        <f t="array" aca="1" ref="AD8" ca="1">ROUND((SUMPRODUCT((données!$L$2:$R$2=$I8)*(données!$A$3:$A$17=J$1)*(données!$B$3:$B$17=J$2)*données!$L$3:$R$17)*$J8)+(SUMPRODUCT((données!$L$2:$R$2=$I8)*(données!$A$3:$A$17=K$1)*(données!$B$3:$B$17=K$2)*données!$L$3:$R$17)*$K8)+(SUMPRODUCT((données!$L$2:$R$2=$I8)*(données!$A$3:$A$17=L$1)*(données!$B$3:$B$17=L$2)*données!$L$3:$R$17)*$L8)+(SUMPRODUCT((données!$L$2:$R$2=$I8)*(données!$A$3:$A$17=M$1)*(données!$B$3:$B$17=M$2)*données!$L$3:$R$17)*$M8)+(SUMPRODUCT((données!$L$2:$R$2=$I8)*(données!$A$3:$A$17=N$1)*(données!$B$3:$B$17=N$2)*données!$L$3:$R$17)*$N8)+(SUMPRODUCT((données!$L$2:$R$2=$I8)*(données!$A$3:$A$17=O$1)*(données!$B$3:$B$17=O$2)*données!$L$3:$R$17)*$O8)+(SUMPRODUCT((données!$L$2:$R$2=$I8)*(données!$A$3:$A$17=P$1)*(données!$B$3:$B$17=Q$2)*données!$L$3:$R$17)*$P8)+(SUMPRODUCT((données!$L$2:$R$2=$I8)*(données!$A$3:$A$17=Q$1)*(données!$B$3:$B$17=Q$2)*données!$L$3:$R$17)*$Q8)+(SUMPRODUCT((données!$L$2:$R$2=$I8)*(données!$A$3:$A$17=R$1)*(données!$B$3:$B$17=R$2)*données!$L$3:$R$17)*$R8)+(SUMPRODUCT((données!$L$2:$R$2=$I8)*(données!$A$3:$A$17=S$1)*(données!$B$3:$B$17=S$2)*données!$L$3:$R$17)*$S8)+(SUMPRODUCT((données!$L$2:$R$2=$I8)*(données!$A$3:$A$17=T$1)*(données!$B$3:$B$17=T$2)*données!$L$3:$R$17)*$T8)+(SUMPRODUCT((données!$L$2:$R$2=$I8)*(données!$A$3:$A$17=U$1)*(données!$B$3:$B$17=U$2)*données!$L$3:$R$17)*$U8)+(SUMPRODUCT((données!$L$2:$R$2=$I8)*(données!$A$3:$A$17=V$1)*(données!$B$3:$B$17=V$2)*données!$L$3:$R$17)*$V8)+(SUMPRODUCT((données!$L$2:$R$2=$I8)*(données!$A$3:$A$17=W$1)*(données!$B$3:$B$17=W$2)*données!$L$3:$R$17)*$W8)+(SUMPRODUCT((données!$L$2:$R$2=$I8)*(données!$A$3:$A$17=AA$1)*(données!$B$3:$B$17=AA$2)*données!$L$3:$R$17)*$AA8),2)</f>
        <v>0</v>
      </c>
      <c r="AE8" s="75" cm="1">
        <f t="array" aca="1" ref="AE8" ca="1">IFERROR(_xlfn.XLOOKUP(AE$1,INDIRECT("'"&amp;$A8&amp;"'!$a:$a"),INDIRECT("'"&amp;$A8&amp;"'!$f:$f"),FALSE),0)</f>
        <v>0</v>
      </c>
      <c r="AF8" s="75">
        <f t="shared" ca="1" si="5"/>
        <v>0</v>
      </c>
      <c r="AG8" s="75">
        <f t="shared" ca="1" si="6"/>
        <v>0</v>
      </c>
      <c r="AH8" s="74" cm="1">
        <f t="array" aca="1" ref="AH8" ca="1">IFERROR(_xlfn.XLOOKUP(AH$1,INDIRECT("'"&amp;$A8&amp;"'!$A:$A"),INDIRECT("'"&amp;$A8&amp;"'!$b:$b"),FALSE),0)</f>
        <v>0</v>
      </c>
      <c r="AI8" s="74">
        <f ca="1">IFERROR(_xlfn.XLOOKUP($I8,données!$A$33:$A$39,données!$D$33:$D$39,0),0)</f>
        <v>0</v>
      </c>
      <c r="AJ8" s="74">
        <f ca="1">IFERROR(_xlfn.XLOOKUP($I8,données!$A$33:$A$39,données!$E$33:$E$39,0),0)</f>
        <v>0</v>
      </c>
      <c r="AK8" s="74">
        <f ca="1">IFERROR(_xlfn.XLOOKUP($I8,données!$A$33:$A$39,données!$F$33:$F$39,0),0)</f>
        <v>0</v>
      </c>
      <c r="AL8" s="74">
        <f ca="1">IFERROR(_xlfn.XLOOKUP($I8,données!$A$33:$A$39,données!$G$33:$G$39,0),0)</f>
        <v>0</v>
      </c>
      <c r="AM8" s="74">
        <f ca="1">IFERROR(_xlfn.XLOOKUP($I8,données!$A$33:$A$39,données!$H$33:$H$39,0),0)</f>
        <v>0</v>
      </c>
      <c r="AN8" s="74"/>
      <c r="AO8" s="74"/>
      <c r="AP8" s="71"/>
      <c r="AQ8" s="82"/>
    </row>
    <row r="9" spans="1:43" s="68" customFormat="1" ht="14" x14ac:dyDescent="0.2">
      <c r="A9" s="71">
        <f t="shared" si="7"/>
        <v>5</v>
      </c>
      <c r="B9" s="71">
        <f t="shared" ca="1" si="2"/>
        <v>0</v>
      </c>
      <c r="C9" s="71">
        <f t="shared" ca="1" si="2"/>
        <v>0</v>
      </c>
      <c r="D9" s="71">
        <f t="shared" ca="1" si="2"/>
        <v>0</v>
      </c>
      <c r="E9" s="71">
        <f t="shared" ca="1" si="2"/>
        <v>0</v>
      </c>
      <c r="F9" s="71">
        <f t="shared" ca="1" si="3"/>
        <v>0</v>
      </c>
      <c r="G9" s="89">
        <f t="shared" ca="1" si="2"/>
        <v>0</v>
      </c>
      <c r="H9" s="72" cm="1">
        <f t="array" aca="1" ref="H9" ca="1">IFERROR(_xlfn.XLOOKUP(H$1,INDIRECT("'"&amp;$A9&amp;"'!$A:$A"),INDIRECT("'"&amp;$A9&amp;"'!$b:$b"),FALSE),0)</f>
        <v>0</v>
      </c>
      <c r="I9" s="71" cm="1">
        <f t="array" aca="1" ref="I9" ca="1">IFERROR(IF($H9="Oui",_xlfn.XLOOKUP(I$2,INDIRECT("'"&amp;$A9&amp;"'!$A:$A"),INDIRECT("'"&amp;$A9&amp;"'!$b:$b"),FALSE),_xlfn.XLOOKUP(I$1,INDIRECT("'"&amp;$A9&amp;"'!$C$19:$C$25"),INDIRECT("'"&amp;$A9&amp;"'!$A$19:$A$25"),données!$A$39)),0)</f>
        <v>0</v>
      </c>
      <c r="J9" s="73">
        <f t="shared" ca="1" si="8"/>
        <v>0</v>
      </c>
      <c r="K9" s="74">
        <f t="shared" ca="1" si="4"/>
        <v>0</v>
      </c>
      <c r="L9" s="74">
        <f t="shared" ca="1" si="4"/>
        <v>0</v>
      </c>
      <c r="M9" s="74">
        <f t="shared" ca="1" si="4"/>
        <v>0</v>
      </c>
      <c r="N9" s="74">
        <f t="shared" ca="1" si="4"/>
        <v>0</v>
      </c>
      <c r="O9" s="74">
        <f t="shared" ca="1" si="4"/>
        <v>0</v>
      </c>
      <c r="P9" s="74">
        <f t="shared" ca="1" si="4"/>
        <v>0</v>
      </c>
      <c r="Q9" s="74">
        <f t="shared" ca="1" si="4"/>
        <v>0</v>
      </c>
      <c r="R9" s="74">
        <f t="shared" ca="1" si="4"/>
        <v>0</v>
      </c>
      <c r="S9" s="74">
        <f t="shared" ca="1" si="4"/>
        <v>0</v>
      </c>
      <c r="T9" s="74">
        <f t="shared" ca="1" si="4"/>
        <v>0</v>
      </c>
      <c r="U9" s="74">
        <f t="shared" ca="1" si="4"/>
        <v>0</v>
      </c>
      <c r="V9" s="74">
        <f t="shared" ca="1" si="4"/>
        <v>0</v>
      </c>
      <c r="W9" s="74">
        <f t="shared" ca="1" si="4"/>
        <v>0</v>
      </c>
      <c r="X9" s="74">
        <f t="shared" ca="1" si="4"/>
        <v>0</v>
      </c>
      <c r="Y9" s="74">
        <f t="shared" ca="1" si="4"/>
        <v>0</v>
      </c>
      <c r="Z9" s="74">
        <f t="shared" ca="1" si="4"/>
        <v>0</v>
      </c>
      <c r="AA9" s="73">
        <f t="shared" ca="1" si="9"/>
        <v>0</v>
      </c>
      <c r="AB9" s="93"/>
      <c r="AC9" s="75">
        <f ca="1">ROUND(IF($H9="Oui",0,SUMIFS(données!$C$33:$C$39,données!$A$33:$A$39,$I9)),2)</f>
        <v>0</v>
      </c>
      <c r="AD9" s="75" cm="1">
        <f t="array" aca="1" ref="AD9" ca="1">ROUND((SUMPRODUCT((données!$L$2:$R$2=$I9)*(données!$A$3:$A$17=J$1)*(données!$B$3:$B$17=J$2)*données!$L$3:$R$17)*$J9)+(SUMPRODUCT((données!$L$2:$R$2=$I9)*(données!$A$3:$A$17=K$1)*(données!$B$3:$B$17=K$2)*données!$L$3:$R$17)*$K9)+(SUMPRODUCT((données!$L$2:$R$2=$I9)*(données!$A$3:$A$17=L$1)*(données!$B$3:$B$17=L$2)*données!$L$3:$R$17)*$L9)+(SUMPRODUCT((données!$L$2:$R$2=$I9)*(données!$A$3:$A$17=M$1)*(données!$B$3:$B$17=M$2)*données!$L$3:$R$17)*$M9)+(SUMPRODUCT((données!$L$2:$R$2=$I9)*(données!$A$3:$A$17=N$1)*(données!$B$3:$B$17=N$2)*données!$L$3:$R$17)*$N9)+(SUMPRODUCT((données!$L$2:$R$2=$I9)*(données!$A$3:$A$17=O$1)*(données!$B$3:$B$17=O$2)*données!$L$3:$R$17)*$O9)+(SUMPRODUCT((données!$L$2:$R$2=$I9)*(données!$A$3:$A$17=P$1)*(données!$B$3:$B$17=Q$2)*données!$L$3:$R$17)*$P9)+(SUMPRODUCT((données!$L$2:$R$2=$I9)*(données!$A$3:$A$17=Q$1)*(données!$B$3:$B$17=Q$2)*données!$L$3:$R$17)*$Q9)+(SUMPRODUCT((données!$L$2:$R$2=$I9)*(données!$A$3:$A$17=R$1)*(données!$B$3:$B$17=R$2)*données!$L$3:$R$17)*$R9)+(SUMPRODUCT((données!$L$2:$R$2=$I9)*(données!$A$3:$A$17=S$1)*(données!$B$3:$B$17=S$2)*données!$L$3:$R$17)*$S9)+(SUMPRODUCT((données!$L$2:$R$2=$I9)*(données!$A$3:$A$17=T$1)*(données!$B$3:$B$17=T$2)*données!$L$3:$R$17)*$T9)+(SUMPRODUCT((données!$L$2:$R$2=$I9)*(données!$A$3:$A$17=U$1)*(données!$B$3:$B$17=U$2)*données!$L$3:$R$17)*$U9)+(SUMPRODUCT((données!$L$2:$R$2=$I9)*(données!$A$3:$A$17=V$1)*(données!$B$3:$B$17=V$2)*données!$L$3:$R$17)*$V9)+(SUMPRODUCT((données!$L$2:$R$2=$I9)*(données!$A$3:$A$17=W$1)*(données!$B$3:$B$17=W$2)*données!$L$3:$R$17)*$W9)+(SUMPRODUCT((données!$L$2:$R$2=$I9)*(données!$A$3:$A$17=AA$1)*(données!$B$3:$B$17=AA$2)*données!$L$3:$R$17)*$AA9),2)</f>
        <v>0</v>
      </c>
      <c r="AE9" s="75" cm="1">
        <f t="array" aca="1" ref="AE9" ca="1">IFERROR(_xlfn.XLOOKUP(AE$1,INDIRECT("'"&amp;$A9&amp;"'!$a:$a"),INDIRECT("'"&amp;$A9&amp;"'!$f:$f"),FALSE),0)</f>
        <v>0</v>
      </c>
      <c r="AF9" s="75">
        <f t="shared" ca="1" si="5"/>
        <v>0</v>
      </c>
      <c r="AG9" s="75">
        <f t="shared" ca="1" si="6"/>
        <v>0</v>
      </c>
      <c r="AH9" s="74" cm="1">
        <f t="array" aca="1" ref="AH9" ca="1">IFERROR(_xlfn.XLOOKUP(AH$1,INDIRECT("'"&amp;$A9&amp;"'!$A:$A"),INDIRECT("'"&amp;$A9&amp;"'!$b:$b"),FALSE),0)</f>
        <v>0</v>
      </c>
      <c r="AI9" s="74">
        <f ca="1">IFERROR(_xlfn.XLOOKUP($I9,données!$A$33:$A$39,données!$D$33:$D$39,0),0)</f>
        <v>0</v>
      </c>
      <c r="AJ9" s="74">
        <f ca="1">IFERROR(_xlfn.XLOOKUP($I9,données!$A$33:$A$39,données!$E$33:$E$39,0),0)</f>
        <v>0</v>
      </c>
      <c r="AK9" s="74">
        <f ca="1">IFERROR(_xlfn.XLOOKUP($I9,données!$A$33:$A$39,données!$F$33:$F$39,0),0)</f>
        <v>0</v>
      </c>
      <c r="AL9" s="74">
        <f ca="1">IFERROR(_xlfn.XLOOKUP($I9,données!$A$33:$A$39,données!$G$33:$G$39,0),0)</f>
        <v>0</v>
      </c>
      <c r="AM9" s="74">
        <f ca="1">IFERROR(_xlfn.XLOOKUP($I9,données!$A$33:$A$39,données!$H$33:$H$39,0),0)</f>
        <v>0</v>
      </c>
      <c r="AN9" s="74"/>
      <c r="AO9" s="74"/>
      <c r="AP9" s="71"/>
      <c r="AQ9" s="82"/>
    </row>
    <row r="10" spans="1:43" s="68" customFormat="1" ht="14" x14ac:dyDescent="0.2">
      <c r="A10" s="71">
        <f t="shared" si="7"/>
        <v>6</v>
      </c>
      <c r="B10" s="71">
        <f t="shared" ca="1" si="2"/>
        <v>0</v>
      </c>
      <c r="C10" s="71">
        <f t="shared" ca="1" si="2"/>
        <v>0</v>
      </c>
      <c r="D10" s="71">
        <f t="shared" ca="1" si="2"/>
        <v>0</v>
      </c>
      <c r="E10" s="71">
        <f t="shared" ca="1" si="2"/>
        <v>0</v>
      </c>
      <c r="F10" s="71">
        <f t="shared" ca="1" si="3"/>
        <v>0</v>
      </c>
      <c r="G10" s="89">
        <f t="shared" ca="1" si="2"/>
        <v>0</v>
      </c>
      <c r="H10" s="72" cm="1">
        <f t="array" aca="1" ref="H10" ca="1">IFERROR(_xlfn.XLOOKUP(H$1,INDIRECT("'"&amp;$A10&amp;"'!$A:$A"),INDIRECT("'"&amp;$A10&amp;"'!$b:$b"),FALSE),0)</f>
        <v>0</v>
      </c>
      <c r="I10" s="71" cm="1">
        <f t="array" aca="1" ref="I10" ca="1">IFERROR(IF($H10="Oui",_xlfn.XLOOKUP(I$2,INDIRECT("'"&amp;$A10&amp;"'!$A:$A"),INDIRECT("'"&amp;$A10&amp;"'!$b:$b"),FALSE),_xlfn.XLOOKUP(I$1,INDIRECT("'"&amp;$A10&amp;"'!$C$19:$C$25"),INDIRECT("'"&amp;$A10&amp;"'!$A$19:$A$25"),données!$A$39)),0)</f>
        <v>0</v>
      </c>
      <c r="J10" s="73">
        <f t="shared" ca="1" si="8"/>
        <v>0</v>
      </c>
      <c r="K10" s="74">
        <f t="shared" ca="1" si="4"/>
        <v>0</v>
      </c>
      <c r="L10" s="74">
        <f t="shared" ca="1" si="4"/>
        <v>0</v>
      </c>
      <c r="M10" s="74">
        <f t="shared" ca="1" si="4"/>
        <v>0</v>
      </c>
      <c r="N10" s="74">
        <f t="shared" ca="1" si="4"/>
        <v>0</v>
      </c>
      <c r="O10" s="74">
        <f t="shared" ca="1" si="4"/>
        <v>0</v>
      </c>
      <c r="P10" s="74">
        <f t="shared" ca="1" si="4"/>
        <v>0</v>
      </c>
      <c r="Q10" s="74">
        <f t="shared" ca="1" si="4"/>
        <v>0</v>
      </c>
      <c r="R10" s="74">
        <f t="shared" ca="1" si="4"/>
        <v>0</v>
      </c>
      <c r="S10" s="74">
        <f t="shared" ca="1" si="4"/>
        <v>0</v>
      </c>
      <c r="T10" s="74">
        <f t="shared" ca="1" si="4"/>
        <v>0</v>
      </c>
      <c r="U10" s="74">
        <f t="shared" ca="1" si="4"/>
        <v>0</v>
      </c>
      <c r="V10" s="74">
        <f t="shared" ca="1" si="4"/>
        <v>0</v>
      </c>
      <c r="W10" s="74">
        <f t="shared" ca="1" si="4"/>
        <v>0</v>
      </c>
      <c r="X10" s="74">
        <f t="shared" ca="1" si="4"/>
        <v>0</v>
      </c>
      <c r="Y10" s="74">
        <f t="shared" ca="1" si="4"/>
        <v>0</v>
      </c>
      <c r="Z10" s="74">
        <f t="shared" ca="1" si="4"/>
        <v>0</v>
      </c>
      <c r="AA10" s="73">
        <f t="shared" ca="1" si="9"/>
        <v>0</v>
      </c>
      <c r="AB10" s="93"/>
      <c r="AC10" s="75">
        <f ca="1">ROUND(IF($H10="Oui",0,SUMIFS(données!$C$33:$C$39,données!$A$33:$A$39,$I10)),2)</f>
        <v>0</v>
      </c>
      <c r="AD10" s="75" cm="1">
        <f t="array" aca="1" ref="AD10" ca="1">ROUND((SUMPRODUCT((données!$L$2:$R$2=$I10)*(données!$A$3:$A$17=J$1)*(données!$B$3:$B$17=J$2)*données!$L$3:$R$17)*$J10)+(SUMPRODUCT((données!$L$2:$R$2=$I10)*(données!$A$3:$A$17=K$1)*(données!$B$3:$B$17=K$2)*données!$L$3:$R$17)*$K10)+(SUMPRODUCT((données!$L$2:$R$2=$I10)*(données!$A$3:$A$17=L$1)*(données!$B$3:$B$17=L$2)*données!$L$3:$R$17)*$L10)+(SUMPRODUCT((données!$L$2:$R$2=$I10)*(données!$A$3:$A$17=M$1)*(données!$B$3:$B$17=M$2)*données!$L$3:$R$17)*$M10)+(SUMPRODUCT((données!$L$2:$R$2=$I10)*(données!$A$3:$A$17=N$1)*(données!$B$3:$B$17=N$2)*données!$L$3:$R$17)*$N10)+(SUMPRODUCT((données!$L$2:$R$2=$I10)*(données!$A$3:$A$17=O$1)*(données!$B$3:$B$17=O$2)*données!$L$3:$R$17)*$O10)+(SUMPRODUCT((données!$L$2:$R$2=$I10)*(données!$A$3:$A$17=P$1)*(données!$B$3:$B$17=Q$2)*données!$L$3:$R$17)*$P10)+(SUMPRODUCT((données!$L$2:$R$2=$I10)*(données!$A$3:$A$17=Q$1)*(données!$B$3:$B$17=Q$2)*données!$L$3:$R$17)*$Q10)+(SUMPRODUCT((données!$L$2:$R$2=$I10)*(données!$A$3:$A$17=R$1)*(données!$B$3:$B$17=R$2)*données!$L$3:$R$17)*$R10)+(SUMPRODUCT((données!$L$2:$R$2=$I10)*(données!$A$3:$A$17=S$1)*(données!$B$3:$B$17=S$2)*données!$L$3:$R$17)*$S10)+(SUMPRODUCT((données!$L$2:$R$2=$I10)*(données!$A$3:$A$17=T$1)*(données!$B$3:$B$17=T$2)*données!$L$3:$R$17)*$T10)+(SUMPRODUCT((données!$L$2:$R$2=$I10)*(données!$A$3:$A$17=U$1)*(données!$B$3:$B$17=U$2)*données!$L$3:$R$17)*$U10)+(SUMPRODUCT((données!$L$2:$R$2=$I10)*(données!$A$3:$A$17=V$1)*(données!$B$3:$B$17=V$2)*données!$L$3:$R$17)*$V10)+(SUMPRODUCT((données!$L$2:$R$2=$I10)*(données!$A$3:$A$17=W$1)*(données!$B$3:$B$17=W$2)*données!$L$3:$R$17)*$W10)+(SUMPRODUCT((données!$L$2:$R$2=$I10)*(données!$A$3:$A$17=AA$1)*(données!$B$3:$B$17=AA$2)*données!$L$3:$R$17)*$AA10),2)</f>
        <v>0</v>
      </c>
      <c r="AE10" s="75" cm="1">
        <f t="array" aca="1" ref="AE10" ca="1">IFERROR(_xlfn.XLOOKUP(AE$1,INDIRECT("'"&amp;$A10&amp;"'!$a:$a"),INDIRECT("'"&amp;$A10&amp;"'!$f:$f"),FALSE),0)</f>
        <v>0</v>
      </c>
      <c r="AF10" s="75">
        <f t="shared" ca="1" si="5"/>
        <v>0</v>
      </c>
      <c r="AG10" s="75">
        <f t="shared" ca="1" si="6"/>
        <v>0</v>
      </c>
      <c r="AH10" s="74" cm="1">
        <f t="array" aca="1" ref="AH10" ca="1">IFERROR(_xlfn.XLOOKUP(AH$1,INDIRECT("'"&amp;$A10&amp;"'!$A:$A"),INDIRECT("'"&amp;$A10&amp;"'!$b:$b"),FALSE),0)</f>
        <v>0</v>
      </c>
      <c r="AI10" s="74">
        <f ca="1">IFERROR(_xlfn.XLOOKUP($I10,données!$A$33:$A$39,données!$D$33:$D$39,0),0)</f>
        <v>0</v>
      </c>
      <c r="AJ10" s="74">
        <f ca="1">IFERROR(_xlfn.XLOOKUP($I10,données!$A$33:$A$39,données!$E$33:$E$39,0),0)</f>
        <v>0</v>
      </c>
      <c r="AK10" s="74">
        <f ca="1">IFERROR(_xlfn.XLOOKUP($I10,données!$A$33:$A$39,données!$F$33:$F$39,0),0)</f>
        <v>0</v>
      </c>
      <c r="AL10" s="74">
        <f ca="1">IFERROR(_xlfn.XLOOKUP($I10,données!$A$33:$A$39,données!$G$33:$G$39,0),0)</f>
        <v>0</v>
      </c>
      <c r="AM10" s="74">
        <f ca="1">IFERROR(_xlfn.XLOOKUP($I10,données!$A$33:$A$39,données!$H$33:$H$39,0),0)</f>
        <v>0</v>
      </c>
      <c r="AN10" s="74"/>
      <c r="AO10" s="74"/>
      <c r="AP10" s="71"/>
      <c r="AQ10" s="82"/>
    </row>
    <row r="11" spans="1:43" s="68" customFormat="1" ht="14" x14ac:dyDescent="0.2">
      <c r="A11" s="71">
        <f t="shared" si="7"/>
        <v>7</v>
      </c>
      <c r="B11" s="71">
        <f t="shared" ca="1" si="2"/>
        <v>0</v>
      </c>
      <c r="C11" s="71">
        <f t="shared" ca="1" si="2"/>
        <v>0</v>
      </c>
      <c r="D11" s="71">
        <f t="shared" ca="1" si="2"/>
        <v>0</v>
      </c>
      <c r="E11" s="71">
        <f t="shared" ca="1" si="2"/>
        <v>0</v>
      </c>
      <c r="F11" s="71">
        <f t="shared" ca="1" si="3"/>
        <v>0</v>
      </c>
      <c r="G11" s="89">
        <f t="shared" ca="1" si="2"/>
        <v>0</v>
      </c>
      <c r="H11" s="72" cm="1">
        <f t="array" aca="1" ref="H11" ca="1">IFERROR(_xlfn.XLOOKUP(H$1,INDIRECT("'"&amp;$A11&amp;"'!$A:$A"),INDIRECT("'"&amp;$A11&amp;"'!$b:$b"),FALSE),0)</f>
        <v>0</v>
      </c>
      <c r="I11" s="71" cm="1">
        <f t="array" aca="1" ref="I11" ca="1">IFERROR(IF($H11="Oui",_xlfn.XLOOKUP(I$2,INDIRECT("'"&amp;$A11&amp;"'!$A:$A"),INDIRECT("'"&amp;$A11&amp;"'!$b:$b"),FALSE),_xlfn.XLOOKUP(I$1,INDIRECT("'"&amp;$A11&amp;"'!$C$19:$C$25"),INDIRECT("'"&amp;$A11&amp;"'!$A$19:$A$25"),données!$A$39)),0)</f>
        <v>0</v>
      </c>
      <c r="J11" s="73">
        <f t="shared" ca="1" si="8"/>
        <v>0</v>
      </c>
      <c r="K11" s="74">
        <f t="shared" ca="1" si="4"/>
        <v>0</v>
      </c>
      <c r="L11" s="74">
        <f t="shared" ca="1" si="4"/>
        <v>0</v>
      </c>
      <c r="M11" s="74">
        <f t="shared" ca="1" si="4"/>
        <v>0</v>
      </c>
      <c r="N11" s="74">
        <f t="shared" ca="1" si="4"/>
        <v>0</v>
      </c>
      <c r="O11" s="74">
        <f t="shared" ca="1" si="4"/>
        <v>0</v>
      </c>
      <c r="P11" s="74">
        <f t="shared" ca="1" si="4"/>
        <v>0</v>
      </c>
      <c r="Q11" s="74">
        <f t="shared" ca="1" si="4"/>
        <v>0</v>
      </c>
      <c r="R11" s="74">
        <f t="shared" ca="1" si="4"/>
        <v>0</v>
      </c>
      <c r="S11" s="74">
        <f t="shared" ca="1" si="4"/>
        <v>0</v>
      </c>
      <c r="T11" s="74">
        <f t="shared" ca="1" si="4"/>
        <v>0</v>
      </c>
      <c r="U11" s="74">
        <f t="shared" ca="1" si="4"/>
        <v>0</v>
      </c>
      <c r="V11" s="74">
        <f t="shared" ca="1" si="4"/>
        <v>0</v>
      </c>
      <c r="W11" s="74">
        <f t="shared" ca="1" si="4"/>
        <v>0</v>
      </c>
      <c r="X11" s="74">
        <f t="shared" ca="1" si="4"/>
        <v>0</v>
      </c>
      <c r="Y11" s="74">
        <f t="shared" ca="1" si="4"/>
        <v>0</v>
      </c>
      <c r="Z11" s="74">
        <f t="shared" ca="1" si="4"/>
        <v>0</v>
      </c>
      <c r="AA11" s="73">
        <f t="shared" ca="1" si="9"/>
        <v>0</v>
      </c>
      <c r="AB11" s="93"/>
      <c r="AC11" s="75">
        <f ca="1">ROUND(IF($H11="Oui",0,SUMIFS(données!$C$33:$C$39,données!$A$33:$A$39,$I11)),2)</f>
        <v>0</v>
      </c>
      <c r="AD11" s="75" cm="1">
        <f t="array" aca="1" ref="AD11" ca="1">ROUND((SUMPRODUCT((données!$L$2:$R$2=$I11)*(données!$A$3:$A$17=J$1)*(données!$B$3:$B$17=J$2)*données!$L$3:$R$17)*$J11)+(SUMPRODUCT((données!$L$2:$R$2=$I11)*(données!$A$3:$A$17=K$1)*(données!$B$3:$B$17=K$2)*données!$L$3:$R$17)*$K11)+(SUMPRODUCT((données!$L$2:$R$2=$I11)*(données!$A$3:$A$17=L$1)*(données!$B$3:$B$17=L$2)*données!$L$3:$R$17)*$L11)+(SUMPRODUCT((données!$L$2:$R$2=$I11)*(données!$A$3:$A$17=M$1)*(données!$B$3:$B$17=M$2)*données!$L$3:$R$17)*$M11)+(SUMPRODUCT((données!$L$2:$R$2=$I11)*(données!$A$3:$A$17=N$1)*(données!$B$3:$B$17=N$2)*données!$L$3:$R$17)*$N11)+(SUMPRODUCT((données!$L$2:$R$2=$I11)*(données!$A$3:$A$17=O$1)*(données!$B$3:$B$17=O$2)*données!$L$3:$R$17)*$O11)+(SUMPRODUCT((données!$L$2:$R$2=$I11)*(données!$A$3:$A$17=P$1)*(données!$B$3:$B$17=Q$2)*données!$L$3:$R$17)*$P11)+(SUMPRODUCT((données!$L$2:$R$2=$I11)*(données!$A$3:$A$17=Q$1)*(données!$B$3:$B$17=Q$2)*données!$L$3:$R$17)*$Q11)+(SUMPRODUCT((données!$L$2:$R$2=$I11)*(données!$A$3:$A$17=R$1)*(données!$B$3:$B$17=R$2)*données!$L$3:$R$17)*$R11)+(SUMPRODUCT((données!$L$2:$R$2=$I11)*(données!$A$3:$A$17=S$1)*(données!$B$3:$B$17=S$2)*données!$L$3:$R$17)*$S11)+(SUMPRODUCT((données!$L$2:$R$2=$I11)*(données!$A$3:$A$17=T$1)*(données!$B$3:$B$17=T$2)*données!$L$3:$R$17)*$T11)+(SUMPRODUCT((données!$L$2:$R$2=$I11)*(données!$A$3:$A$17=U$1)*(données!$B$3:$B$17=U$2)*données!$L$3:$R$17)*$U11)+(SUMPRODUCT((données!$L$2:$R$2=$I11)*(données!$A$3:$A$17=V$1)*(données!$B$3:$B$17=V$2)*données!$L$3:$R$17)*$V11)+(SUMPRODUCT((données!$L$2:$R$2=$I11)*(données!$A$3:$A$17=W$1)*(données!$B$3:$B$17=W$2)*données!$L$3:$R$17)*$W11)+(SUMPRODUCT((données!$L$2:$R$2=$I11)*(données!$A$3:$A$17=AA$1)*(données!$B$3:$B$17=AA$2)*données!$L$3:$R$17)*$AA11),2)</f>
        <v>0</v>
      </c>
      <c r="AE11" s="75" cm="1">
        <f t="array" aca="1" ref="AE11" ca="1">IFERROR(_xlfn.XLOOKUP(AE$1,INDIRECT("'"&amp;$A11&amp;"'!$a:$a"),INDIRECT("'"&amp;$A11&amp;"'!$f:$f"),FALSE),0)</f>
        <v>0</v>
      </c>
      <c r="AF11" s="75">
        <f t="shared" ca="1" si="5"/>
        <v>0</v>
      </c>
      <c r="AG11" s="75">
        <f t="shared" ca="1" si="6"/>
        <v>0</v>
      </c>
      <c r="AH11" s="74" cm="1">
        <f t="array" aca="1" ref="AH11" ca="1">IFERROR(_xlfn.XLOOKUP(AH$1,INDIRECT("'"&amp;$A11&amp;"'!$A:$A"),INDIRECT("'"&amp;$A11&amp;"'!$b:$b"),FALSE),0)</f>
        <v>0</v>
      </c>
      <c r="AI11" s="74">
        <f ca="1">IFERROR(_xlfn.XLOOKUP($I11,données!$A$33:$A$39,données!$D$33:$D$39,0),0)</f>
        <v>0</v>
      </c>
      <c r="AJ11" s="74">
        <f ca="1">IFERROR(_xlfn.XLOOKUP($I11,données!$A$33:$A$39,données!$E$33:$E$39,0),0)</f>
        <v>0</v>
      </c>
      <c r="AK11" s="74">
        <f ca="1">IFERROR(_xlfn.XLOOKUP($I11,données!$A$33:$A$39,données!$F$33:$F$39,0),0)</f>
        <v>0</v>
      </c>
      <c r="AL11" s="74">
        <f ca="1">IFERROR(_xlfn.XLOOKUP($I11,données!$A$33:$A$39,données!$G$33:$G$39,0),0)</f>
        <v>0</v>
      </c>
      <c r="AM11" s="74">
        <f ca="1">IFERROR(_xlfn.XLOOKUP($I11,données!$A$33:$A$39,données!$H$33:$H$39,0),0)</f>
        <v>0</v>
      </c>
      <c r="AN11" s="74"/>
      <c r="AO11" s="74"/>
      <c r="AP11" s="71"/>
      <c r="AQ11" s="82"/>
    </row>
    <row r="12" spans="1:43" s="68" customFormat="1" ht="14" x14ac:dyDescent="0.2">
      <c r="A12" s="71">
        <f t="shared" si="7"/>
        <v>8</v>
      </c>
      <c r="B12" s="71">
        <f t="shared" ca="1" si="2"/>
        <v>0</v>
      </c>
      <c r="C12" s="71">
        <f t="shared" ca="1" si="2"/>
        <v>0</v>
      </c>
      <c r="D12" s="71">
        <f t="shared" ca="1" si="2"/>
        <v>0</v>
      </c>
      <c r="E12" s="71">
        <f t="shared" ca="1" si="2"/>
        <v>0</v>
      </c>
      <c r="F12" s="71">
        <f t="shared" ca="1" si="3"/>
        <v>0</v>
      </c>
      <c r="G12" s="89">
        <f t="shared" ca="1" si="2"/>
        <v>0</v>
      </c>
      <c r="H12" s="72" cm="1">
        <f t="array" aca="1" ref="H12" ca="1">IFERROR(_xlfn.XLOOKUP(H$1,INDIRECT("'"&amp;$A12&amp;"'!$A:$A"),INDIRECT("'"&amp;$A12&amp;"'!$b:$b"),FALSE),0)</f>
        <v>0</v>
      </c>
      <c r="I12" s="71" cm="1">
        <f t="array" aca="1" ref="I12" ca="1">IFERROR(IF($H12="Oui",_xlfn.XLOOKUP(I$2,INDIRECT("'"&amp;$A12&amp;"'!$A:$A"),INDIRECT("'"&amp;$A12&amp;"'!$b:$b"),FALSE),_xlfn.XLOOKUP(I$1,INDIRECT("'"&amp;$A12&amp;"'!$C$19:$C$25"),INDIRECT("'"&amp;$A12&amp;"'!$A$19:$A$25"),données!$A$39)),0)</f>
        <v>0</v>
      </c>
      <c r="J12" s="73">
        <f t="shared" ca="1" si="8"/>
        <v>0</v>
      </c>
      <c r="K12" s="74">
        <f t="shared" ca="1" si="4"/>
        <v>0</v>
      </c>
      <c r="L12" s="74">
        <f t="shared" ca="1" si="4"/>
        <v>0</v>
      </c>
      <c r="M12" s="74">
        <f t="shared" ca="1" si="4"/>
        <v>0</v>
      </c>
      <c r="N12" s="74">
        <f t="shared" ca="1" si="4"/>
        <v>0</v>
      </c>
      <c r="O12" s="74">
        <f t="shared" ca="1" si="4"/>
        <v>0</v>
      </c>
      <c r="P12" s="74">
        <f t="shared" ca="1" si="4"/>
        <v>0</v>
      </c>
      <c r="Q12" s="74">
        <f t="shared" ca="1" si="4"/>
        <v>0</v>
      </c>
      <c r="R12" s="74">
        <f t="shared" ca="1" si="4"/>
        <v>0</v>
      </c>
      <c r="S12" s="74">
        <f t="shared" ca="1" si="4"/>
        <v>0</v>
      </c>
      <c r="T12" s="74">
        <f t="shared" ca="1" si="4"/>
        <v>0</v>
      </c>
      <c r="U12" s="74">
        <f t="shared" ca="1" si="4"/>
        <v>0</v>
      </c>
      <c r="V12" s="74">
        <f t="shared" ca="1" si="4"/>
        <v>0</v>
      </c>
      <c r="W12" s="74">
        <f t="shared" ca="1" si="4"/>
        <v>0</v>
      </c>
      <c r="X12" s="74">
        <f t="shared" ca="1" si="4"/>
        <v>0</v>
      </c>
      <c r="Y12" s="74">
        <f t="shared" ca="1" si="4"/>
        <v>0</v>
      </c>
      <c r="Z12" s="74">
        <f t="shared" ca="1" si="4"/>
        <v>0</v>
      </c>
      <c r="AA12" s="73">
        <f t="shared" ca="1" si="9"/>
        <v>0</v>
      </c>
      <c r="AB12" s="93"/>
      <c r="AC12" s="75">
        <f ca="1">ROUND(IF($H12="Oui",0,SUMIFS(données!$C$33:$C$39,données!$A$33:$A$39,$I12)),2)</f>
        <v>0</v>
      </c>
      <c r="AD12" s="75" cm="1">
        <f t="array" aca="1" ref="AD12" ca="1">ROUND((SUMPRODUCT((données!$L$2:$R$2=$I12)*(données!$A$3:$A$17=J$1)*(données!$B$3:$B$17=J$2)*données!$L$3:$R$17)*$J12)+(SUMPRODUCT((données!$L$2:$R$2=$I12)*(données!$A$3:$A$17=K$1)*(données!$B$3:$B$17=K$2)*données!$L$3:$R$17)*$K12)+(SUMPRODUCT((données!$L$2:$R$2=$I12)*(données!$A$3:$A$17=L$1)*(données!$B$3:$B$17=L$2)*données!$L$3:$R$17)*$L12)+(SUMPRODUCT((données!$L$2:$R$2=$I12)*(données!$A$3:$A$17=M$1)*(données!$B$3:$B$17=M$2)*données!$L$3:$R$17)*$M12)+(SUMPRODUCT((données!$L$2:$R$2=$I12)*(données!$A$3:$A$17=N$1)*(données!$B$3:$B$17=N$2)*données!$L$3:$R$17)*$N12)+(SUMPRODUCT((données!$L$2:$R$2=$I12)*(données!$A$3:$A$17=O$1)*(données!$B$3:$B$17=O$2)*données!$L$3:$R$17)*$O12)+(SUMPRODUCT((données!$L$2:$R$2=$I12)*(données!$A$3:$A$17=P$1)*(données!$B$3:$B$17=Q$2)*données!$L$3:$R$17)*$P12)+(SUMPRODUCT((données!$L$2:$R$2=$I12)*(données!$A$3:$A$17=Q$1)*(données!$B$3:$B$17=Q$2)*données!$L$3:$R$17)*$Q12)+(SUMPRODUCT((données!$L$2:$R$2=$I12)*(données!$A$3:$A$17=R$1)*(données!$B$3:$B$17=R$2)*données!$L$3:$R$17)*$R12)+(SUMPRODUCT((données!$L$2:$R$2=$I12)*(données!$A$3:$A$17=S$1)*(données!$B$3:$B$17=S$2)*données!$L$3:$R$17)*$S12)+(SUMPRODUCT((données!$L$2:$R$2=$I12)*(données!$A$3:$A$17=T$1)*(données!$B$3:$B$17=T$2)*données!$L$3:$R$17)*$T12)+(SUMPRODUCT((données!$L$2:$R$2=$I12)*(données!$A$3:$A$17=U$1)*(données!$B$3:$B$17=U$2)*données!$L$3:$R$17)*$U12)+(SUMPRODUCT((données!$L$2:$R$2=$I12)*(données!$A$3:$A$17=V$1)*(données!$B$3:$B$17=V$2)*données!$L$3:$R$17)*$V12)+(SUMPRODUCT((données!$L$2:$R$2=$I12)*(données!$A$3:$A$17=W$1)*(données!$B$3:$B$17=W$2)*données!$L$3:$R$17)*$W12)+(SUMPRODUCT((données!$L$2:$R$2=$I12)*(données!$A$3:$A$17=AA$1)*(données!$B$3:$B$17=AA$2)*données!$L$3:$R$17)*$AA12),2)</f>
        <v>0</v>
      </c>
      <c r="AE12" s="75" cm="1">
        <f t="array" aca="1" ref="AE12" ca="1">IFERROR(_xlfn.XLOOKUP(AE$1,INDIRECT("'"&amp;$A12&amp;"'!$a:$a"),INDIRECT("'"&amp;$A12&amp;"'!$f:$f"),FALSE),0)</f>
        <v>0</v>
      </c>
      <c r="AF12" s="75">
        <f t="shared" ca="1" si="5"/>
        <v>0</v>
      </c>
      <c r="AG12" s="75">
        <f t="shared" ca="1" si="6"/>
        <v>0</v>
      </c>
      <c r="AH12" s="74" cm="1">
        <f t="array" aca="1" ref="AH12" ca="1">IFERROR(_xlfn.XLOOKUP(AH$1,INDIRECT("'"&amp;$A12&amp;"'!$A:$A"),INDIRECT("'"&amp;$A12&amp;"'!$b:$b"),FALSE),0)</f>
        <v>0</v>
      </c>
      <c r="AI12" s="74">
        <f ca="1">IFERROR(_xlfn.XLOOKUP($I12,données!$A$33:$A$39,données!$D$33:$D$39,0),0)</f>
        <v>0</v>
      </c>
      <c r="AJ12" s="74">
        <f ca="1">IFERROR(_xlfn.XLOOKUP($I12,données!$A$33:$A$39,données!$E$33:$E$39,0),0)</f>
        <v>0</v>
      </c>
      <c r="AK12" s="74">
        <f ca="1">IFERROR(_xlfn.XLOOKUP($I12,données!$A$33:$A$39,données!$F$33:$F$39,0),0)</f>
        <v>0</v>
      </c>
      <c r="AL12" s="74">
        <f ca="1">IFERROR(_xlfn.XLOOKUP($I12,données!$A$33:$A$39,données!$G$33:$G$39,0),0)</f>
        <v>0</v>
      </c>
      <c r="AM12" s="74">
        <f ca="1">IFERROR(_xlfn.XLOOKUP($I12,données!$A$33:$A$39,données!$H$33:$H$39,0),0)</f>
        <v>0</v>
      </c>
      <c r="AN12" s="74"/>
      <c r="AO12" s="74"/>
      <c r="AP12" s="71"/>
      <c r="AQ12" s="82"/>
    </row>
    <row r="13" spans="1:43" s="68" customFormat="1" ht="14" x14ac:dyDescent="0.2">
      <c r="A13" s="71">
        <f t="shared" si="7"/>
        <v>9</v>
      </c>
      <c r="B13" s="71">
        <f t="shared" ca="1" si="2"/>
        <v>0</v>
      </c>
      <c r="C13" s="71">
        <f t="shared" ca="1" si="2"/>
        <v>0</v>
      </c>
      <c r="D13" s="71">
        <f t="shared" ca="1" si="2"/>
        <v>0</v>
      </c>
      <c r="E13" s="71">
        <f t="shared" ca="1" si="2"/>
        <v>0</v>
      </c>
      <c r="F13" s="71">
        <f t="shared" ca="1" si="3"/>
        <v>0</v>
      </c>
      <c r="G13" s="89">
        <f t="shared" ca="1" si="2"/>
        <v>0</v>
      </c>
      <c r="H13" s="72" cm="1">
        <f t="array" aca="1" ref="H13" ca="1">IFERROR(_xlfn.XLOOKUP(H$1,INDIRECT("'"&amp;$A13&amp;"'!$A:$A"),INDIRECT("'"&amp;$A13&amp;"'!$b:$b"),FALSE),0)</f>
        <v>0</v>
      </c>
      <c r="I13" s="71" cm="1">
        <f t="array" aca="1" ref="I13" ca="1">IFERROR(IF($H13="Oui",_xlfn.XLOOKUP(I$2,INDIRECT("'"&amp;$A13&amp;"'!$A:$A"),INDIRECT("'"&amp;$A13&amp;"'!$b:$b"),FALSE),_xlfn.XLOOKUP(I$1,INDIRECT("'"&amp;$A13&amp;"'!$C$19:$C$25"),INDIRECT("'"&amp;$A13&amp;"'!$A$19:$A$25"),données!$A$39)),0)</f>
        <v>0</v>
      </c>
      <c r="J13" s="73">
        <f t="shared" ca="1" si="8"/>
        <v>0</v>
      </c>
      <c r="K13" s="74">
        <f t="shared" ca="1" si="4"/>
        <v>0</v>
      </c>
      <c r="L13" s="74">
        <f t="shared" ca="1" si="4"/>
        <v>0</v>
      </c>
      <c r="M13" s="74">
        <f t="shared" ca="1" si="4"/>
        <v>0</v>
      </c>
      <c r="N13" s="74">
        <f t="shared" ca="1" si="4"/>
        <v>0</v>
      </c>
      <c r="O13" s="74">
        <f t="shared" ca="1" si="4"/>
        <v>0</v>
      </c>
      <c r="P13" s="74">
        <f t="shared" ca="1" si="4"/>
        <v>0</v>
      </c>
      <c r="Q13" s="74">
        <f t="shared" ca="1" si="4"/>
        <v>0</v>
      </c>
      <c r="R13" s="74">
        <f t="shared" ca="1" si="4"/>
        <v>0</v>
      </c>
      <c r="S13" s="74">
        <f t="shared" ca="1" si="4"/>
        <v>0</v>
      </c>
      <c r="T13" s="74">
        <f t="shared" ca="1" si="4"/>
        <v>0</v>
      </c>
      <c r="U13" s="74">
        <f t="shared" ca="1" si="4"/>
        <v>0</v>
      </c>
      <c r="V13" s="74">
        <f t="shared" ca="1" si="4"/>
        <v>0</v>
      </c>
      <c r="W13" s="74">
        <f t="shared" ca="1" si="4"/>
        <v>0</v>
      </c>
      <c r="X13" s="74">
        <f t="shared" ca="1" si="4"/>
        <v>0</v>
      </c>
      <c r="Y13" s="74">
        <f t="shared" ca="1" si="4"/>
        <v>0</v>
      </c>
      <c r="Z13" s="74">
        <f t="shared" ca="1" si="4"/>
        <v>0</v>
      </c>
      <c r="AA13" s="73">
        <f t="shared" ca="1" si="9"/>
        <v>0</v>
      </c>
      <c r="AB13" s="93"/>
      <c r="AC13" s="75">
        <f ca="1">ROUND(IF($H13="Oui",0,SUMIFS(données!$C$33:$C$39,données!$A$33:$A$39,$I13)),2)</f>
        <v>0</v>
      </c>
      <c r="AD13" s="75" cm="1">
        <f t="array" aca="1" ref="AD13" ca="1">ROUND((SUMPRODUCT((données!$L$2:$R$2=$I13)*(données!$A$3:$A$17=J$1)*(données!$B$3:$B$17=J$2)*données!$L$3:$R$17)*$J13)+(SUMPRODUCT((données!$L$2:$R$2=$I13)*(données!$A$3:$A$17=K$1)*(données!$B$3:$B$17=K$2)*données!$L$3:$R$17)*$K13)+(SUMPRODUCT((données!$L$2:$R$2=$I13)*(données!$A$3:$A$17=L$1)*(données!$B$3:$B$17=L$2)*données!$L$3:$R$17)*$L13)+(SUMPRODUCT((données!$L$2:$R$2=$I13)*(données!$A$3:$A$17=M$1)*(données!$B$3:$B$17=M$2)*données!$L$3:$R$17)*$M13)+(SUMPRODUCT((données!$L$2:$R$2=$I13)*(données!$A$3:$A$17=N$1)*(données!$B$3:$B$17=N$2)*données!$L$3:$R$17)*$N13)+(SUMPRODUCT((données!$L$2:$R$2=$I13)*(données!$A$3:$A$17=O$1)*(données!$B$3:$B$17=O$2)*données!$L$3:$R$17)*$O13)+(SUMPRODUCT((données!$L$2:$R$2=$I13)*(données!$A$3:$A$17=P$1)*(données!$B$3:$B$17=Q$2)*données!$L$3:$R$17)*$P13)+(SUMPRODUCT((données!$L$2:$R$2=$I13)*(données!$A$3:$A$17=Q$1)*(données!$B$3:$B$17=Q$2)*données!$L$3:$R$17)*$Q13)+(SUMPRODUCT((données!$L$2:$R$2=$I13)*(données!$A$3:$A$17=R$1)*(données!$B$3:$B$17=R$2)*données!$L$3:$R$17)*$R13)+(SUMPRODUCT((données!$L$2:$R$2=$I13)*(données!$A$3:$A$17=S$1)*(données!$B$3:$B$17=S$2)*données!$L$3:$R$17)*$S13)+(SUMPRODUCT((données!$L$2:$R$2=$I13)*(données!$A$3:$A$17=T$1)*(données!$B$3:$B$17=T$2)*données!$L$3:$R$17)*$T13)+(SUMPRODUCT((données!$L$2:$R$2=$I13)*(données!$A$3:$A$17=U$1)*(données!$B$3:$B$17=U$2)*données!$L$3:$R$17)*$U13)+(SUMPRODUCT((données!$L$2:$R$2=$I13)*(données!$A$3:$A$17=V$1)*(données!$B$3:$B$17=V$2)*données!$L$3:$R$17)*$V13)+(SUMPRODUCT((données!$L$2:$R$2=$I13)*(données!$A$3:$A$17=W$1)*(données!$B$3:$B$17=W$2)*données!$L$3:$R$17)*$W13)+(SUMPRODUCT((données!$L$2:$R$2=$I13)*(données!$A$3:$A$17=AA$1)*(données!$B$3:$B$17=AA$2)*données!$L$3:$R$17)*$AA13),2)</f>
        <v>0</v>
      </c>
      <c r="AE13" s="75" cm="1">
        <f t="array" aca="1" ref="AE13" ca="1">IFERROR(_xlfn.XLOOKUP(AE$1,INDIRECT("'"&amp;$A13&amp;"'!$a:$a"),INDIRECT("'"&amp;$A13&amp;"'!$f:$f"),FALSE),0)</f>
        <v>0</v>
      </c>
      <c r="AF13" s="75">
        <f t="shared" ca="1" si="5"/>
        <v>0</v>
      </c>
      <c r="AG13" s="75">
        <f t="shared" ca="1" si="6"/>
        <v>0</v>
      </c>
      <c r="AH13" s="74" cm="1">
        <f t="array" aca="1" ref="AH13" ca="1">IFERROR(_xlfn.XLOOKUP(AH$1,INDIRECT("'"&amp;$A13&amp;"'!$A:$A"),INDIRECT("'"&amp;$A13&amp;"'!$b:$b"),FALSE),0)</f>
        <v>0</v>
      </c>
      <c r="AI13" s="74">
        <f ca="1">IFERROR(_xlfn.XLOOKUP($I13,données!$A$33:$A$39,données!$D$33:$D$39,0),0)</f>
        <v>0</v>
      </c>
      <c r="AJ13" s="74">
        <f ca="1">IFERROR(_xlfn.XLOOKUP($I13,données!$A$33:$A$39,données!$E$33:$E$39,0),0)</f>
        <v>0</v>
      </c>
      <c r="AK13" s="74">
        <f ca="1">IFERROR(_xlfn.XLOOKUP($I13,données!$A$33:$A$39,données!$F$33:$F$39,0),0)</f>
        <v>0</v>
      </c>
      <c r="AL13" s="74">
        <f ca="1">IFERROR(_xlfn.XLOOKUP($I13,données!$A$33:$A$39,données!$G$33:$G$39,0),0)</f>
        <v>0</v>
      </c>
      <c r="AM13" s="74">
        <f ca="1">IFERROR(_xlfn.XLOOKUP($I13,données!$A$33:$A$39,données!$H$33:$H$39,0),0)</f>
        <v>0</v>
      </c>
      <c r="AN13" s="74"/>
      <c r="AO13" s="74"/>
      <c r="AP13" s="71"/>
      <c r="AQ13" s="82"/>
    </row>
    <row r="14" spans="1:43" s="68" customFormat="1" ht="14" x14ac:dyDescent="0.2">
      <c r="A14" s="71">
        <f t="shared" si="7"/>
        <v>10</v>
      </c>
      <c r="B14" s="71">
        <f t="shared" ca="1" si="2"/>
        <v>0</v>
      </c>
      <c r="C14" s="71">
        <f t="shared" ca="1" si="2"/>
        <v>0</v>
      </c>
      <c r="D14" s="71">
        <f t="shared" ca="1" si="2"/>
        <v>0</v>
      </c>
      <c r="E14" s="71">
        <f t="shared" ca="1" si="2"/>
        <v>0</v>
      </c>
      <c r="F14" s="71">
        <f t="shared" ca="1" si="3"/>
        <v>0</v>
      </c>
      <c r="G14" s="89">
        <f t="shared" ca="1" si="2"/>
        <v>0</v>
      </c>
      <c r="H14" s="72" cm="1">
        <f t="array" aca="1" ref="H14" ca="1">IFERROR(_xlfn.XLOOKUP(H$1,INDIRECT("'"&amp;$A14&amp;"'!$A:$A"),INDIRECT("'"&amp;$A14&amp;"'!$b:$b"),FALSE),0)</f>
        <v>0</v>
      </c>
      <c r="I14" s="71" cm="1">
        <f t="array" aca="1" ref="I14" ca="1">IFERROR(IF($H14="Oui",_xlfn.XLOOKUP(I$2,INDIRECT("'"&amp;$A14&amp;"'!$A:$A"),INDIRECT("'"&amp;$A14&amp;"'!$b:$b"),FALSE),_xlfn.XLOOKUP(I$1,INDIRECT("'"&amp;$A14&amp;"'!$C$19:$C$25"),INDIRECT("'"&amp;$A14&amp;"'!$A$19:$A$25"),données!$A$39)),0)</f>
        <v>0</v>
      </c>
      <c r="J14" s="73">
        <f t="shared" ca="1" si="8"/>
        <v>0</v>
      </c>
      <c r="K14" s="74">
        <f t="shared" ca="1" si="4"/>
        <v>0</v>
      </c>
      <c r="L14" s="74">
        <f t="shared" ca="1" si="4"/>
        <v>0</v>
      </c>
      <c r="M14" s="74">
        <f t="shared" ca="1" si="4"/>
        <v>0</v>
      </c>
      <c r="N14" s="74">
        <f t="shared" ca="1" si="4"/>
        <v>0</v>
      </c>
      <c r="O14" s="74">
        <f t="shared" ca="1" si="4"/>
        <v>0</v>
      </c>
      <c r="P14" s="74">
        <f t="shared" ca="1" si="4"/>
        <v>0</v>
      </c>
      <c r="Q14" s="74">
        <f t="shared" ca="1" si="4"/>
        <v>0</v>
      </c>
      <c r="R14" s="74">
        <f t="shared" ca="1" si="4"/>
        <v>0</v>
      </c>
      <c r="S14" s="74">
        <f t="shared" ca="1" si="4"/>
        <v>0</v>
      </c>
      <c r="T14" s="74">
        <f t="shared" ca="1" si="4"/>
        <v>0</v>
      </c>
      <c r="U14" s="74">
        <f t="shared" ca="1" si="4"/>
        <v>0</v>
      </c>
      <c r="V14" s="74">
        <f t="shared" ca="1" si="4"/>
        <v>0</v>
      </c>
      <c r="W14" s="74">
        <f t="shared" ca="1" si="4"/>
        <v>0</v>
      </c>
      <c r="X14" s="74">
        <f t="shared" ca="1" si="4"/>
        <v>0</v>
      </c>
      <c r="Y14" s="74">
        <f t="shared" ca="1" si="4"/>
        <v>0</v>
      </c>
      <c r="Z14" s="74">
        <f t="shared" ca="1" si="4"/>
        <v>0</v>
      </c>
      <c r="AA14" s="73">
        <f t="shared" ca="1" si="9"/>
        <v>0</v>
      </c>
      <c r="AB14" s="93"/>
      <c r="AC14" s="75">
        <f ca="1">ROUND(IF($H14="Oui",0,SUMIFS(données!$C$33:$C$39,données!$A$33:$A$39,$I14)),2)</f>
        <v>0</v>
      </c>
      <c r="AD14" s="75" cm="1">
        <f t="array" aca="1" ref="AD14" ca="1">ROUND((SUMPRODUCT((données!$L$2:$R$2=$I14)*(données!$A$3:$A$17=J$1)*(données!$B$3:$B$17=J$2)*données!$L$3:$R$17)*$J14)+(SUMPRODUCT((données!$L$2:$R$2=$I14)*(données!$A$3:$A$17=K$1)*(données!$B$3:$B$17=K$2)*données!$L$3:$R$17)*$K14)+(SUMPRODUCT((données!$L$2:$R$2=$I14)*(données!$A$3:$A$17=L$1)*(données!$B$3:$B$17=L$2)*données!$L$3:$R$17)*$L14)+(SUMPRODUCT((données!$L$2:$R$2=$I14)*(données!$A$3:$A$17=M$1)*(données!$B$3:$B$17=M$2)*données!$L$3:$R$17)*$M14)+(SUMPRODUCT((données!$L$2:$R$2=$I14)*(données!$A$3:$A$17=N$1)*(données!$B$3:$B$17=N$2)*données!$L$3:$R$17)*$N14)+(SUMPRODUCT((données!$L$2:$R$2=$I14)*(données!$A$3:$A$17=O$1)*(données!$B$3:$B$17=O$2)*données!$L$3:$R$17)*$O14)+(SUMPRODUCT((données!$L$2:$R$2=$I14)*(données!$A$3:$A$17=P$1)*(données!$B$3:$B$17=Q$2)*données!$L$3:$R$17)*$P14)+(SUMPRODUCT((données!$L$2:$R$2=$I14)*(données!$A$3:$A$17=Q$1)*(données!$B$3:$B$17=Q$2)*données!$L$3:$R$17)*$Q14)+(SUMPRODUCT((données!$L$2:$R$2=$I14)*(données!$A$3:$A$17=R$1)*(données!$B$3:$B$17=R$2)*données!$L$3:$R$17)*$R14)+(SUMPRODUCT((données!$L$2:$R$2=$I14)*(données!$A$3:$A$17=S$1)*(données!$B$3:$B$17=S$2)*données!$L$3:$R$17)*$S14)+(SUMPRODUCT((données!$L$2:$R$2=$I14)*(données!$A$3:$A$17=T$1)*(données!$B$3:$B$17=T$2)*données!$L$3:$R$17)*$T14)+(SUMPRODUCT((données!$L$2:$R$2=$I14)*(données!$A$3:$A$17=U$1)*(données!$B$3:$B$17=U$2)*données!$L$3:$R$17)*$U14)+(SUMPRODUCT((données!$L$2:$R$2=$I14)*(données!$A$3:$A$17=V$1)*(données!$B$3:$B$17=V$2)*données!$L$3:$R$17)*$V14)+(SUMPRODUCT((données!$L$2:$R$2=$I14)*(données!$A$3:$A$17=W$1)*(données!$B$3:$B$17=W$2)*données!$L$3:$R$17)*$W14)+(SUMPRODUCT((données!$L$2:$R$2=$I14)*(données!$A$3:$A$17=AA$1)*(données!$B$3:$B$17=AA$2)*données!$L$3:$R$17)*$AA14),2)</f>
        <v>0</v>
      </c>
      <c r="AE14" s="75" cm="1">
        <f t="array" aca="1" ref="AE14" ca="1">IFERROR(_xlfn.XLOOKUP(AE$1,INDIRECT("'"&amp;$A14&amp;"'!$a:$a"),INDIRECT("'"&amp;$A14&amp;"'!$f:$f"),FALSE),0)</f>
        <v>0</v>
      </c>
      <c r="AF14" s="75">
        <f t="shared" ca="1" si="5"/>
        <v>0</v>
      </c>
      <c r="AG14" s="75">
        <f t="shared" ca="1" si="6"/>
        <v>0</v>
      </c>
      <c r="AH14" s="74" cm="1">
        <f t="array" aca="1" ref="AH14" ca="1">IFERROR(_xlfn.XLOOKUP(AH$1,INDIRECT("'"&amp;$A14&amp;"'!$A:$A"),INDIRECT("'"&amp;$A14&amp;"'!$b:$b"),FALSE),0)</f>
        <v>0</v>
      </c>
      <c r="AI14" s="74">
        <f ca="1">IFERROR(_xlfn.XLOOKUP($I14,données!$A$33:$A$39,données!$D$33:$D$39,0),0)</f>
        <v>0</v>
      </c>
      <c r="AJ14" s="74">
        <f ca="1">IFERROR(_xlfn.XLOOKUP($I14,données!$A$33:$A$39,données!$E$33:$E$39,0),0)</f>
        <v>0</v>
      </c>
      <c r="AK14" s="74">
        <f ca="1">IFERROR(_xlfn.XLOOKUP($I14,données!$A$33:$A$39,données!$F$33:$F$39,0),0)</f>
        <v>0</v>
      </c>
      <c r="AL14" s="74">
        <f ca="1">IFERROR(_xlfn.XLOOKUP($I14,données!$A$33:$A$39,données!$G$33:$G$39,0),0)</f>
        <v>0</v>
      </c>
      <c r="AM14" s="74">
        <f ca="1">IFERROR(_xlfn.XLOOKUP($I14,données!$A$33:$A$39,données!$H$33:$H$39,0),0)</f>
        <v>0</v>
      </c>
      <c r="AN14" s="74"/>
      <c r="AO14" s="74"/>
      <c r="AP14" s="71"/>
      <c r="AQ14" s="82"/>
    </row>
    <row r="15" spans="1:43" s="68" customFormat="1" ht="14" x14ac:dyDescent="0.2">
      <c r="A15" s="71">
        <f t="shared" si="7"/>
        <v>11</v>
      </c>
      <c r="B15" s="71">
        <f t="shared" ca="1" si="2"/>
        <v>0</v>
      </c>
      <c r="C15" s="71">
        <f t="shared" ca="1" si="2"/>
        <v>0</v>
      </c>
      <c r="D15" s="71">
        <f t="shared" ca="1" si="2"/>
        <v>0</v>
      </c>
      <c r="E15" s="71">
        <f t="shared" ca="1" si="2"/>
        <v>0</v>
      </c>
      <c r="F15" s="71">
        <f t="shared" ca="1" si="3"/>
        <v>0</v>
      </c>
      <c r="G15" s="89">
        <f t="shared" ca="1" si="2"/>
        <v>0</v>
      </c>
      <c r="H15" s="72" cm="1">
        <f t="array" aca="1" ref="H15" ca="1">IFERROR(_xlfn.XLOOKUP(H$1,INDIRECT("'"&amp;$A15&amp;"'!$A:$A"),INDIRECT("'"&amp;$A15&amp;"'!$b:$b"),FALSE),0)</f>
        <v>0</v>
      </c>
      <c r="I15" s="71" cm="1">
        <f t="array" aca="1" ref="I15" ca="1">IFERROR(IF($H15="Oui",_xlfn.XLOOKUP(I$2,INDIRECT("'"&amp;$A15&amp;"'!$A:$A"),INDIRECT("'"&amp;$A15&amp;"'!$b:$b"),FALSE),_xlfn.XLOOKUP(I$1,INDIRECT("'"&amp;$A15&amp;"'!$C$19:$C$25"),INDIRECT("'"&amp;$A15&amp;"'!$A$19:$A$25"),données!$A$39)),0)</f>
        <v>0</v>
      </c>
      <c r="J15" s="73">
        <f t="shared" ca="1" si="8"/>
        <v>0</v>
      </c>
      <c r="K15" s="74">
        <f t="shared" ca="1" si="4"/>
        <v>0</v>
      </c>
      <c r="L15" s="74">
        <f t="shared" ca="1" si="4"/>
        <v>0</v>
      </c>
      <c r="M15" s="74">
        <f t="shared" ca="1" si="4"/>
        <v>0</v>
      </c>
      <c r="N15" s="74">
        <f t="shared" ca="1" si="4"/>
        <v>0</v>
      </c>
      <c r="O15" s="74">
        <f t="shared" ca="1" si="4"/>
        <v>0</v>
      </c>
      <c r="P15" s="74">
        <f t="shared" ca="1" si="4"/>
        <v>0</v>
      </c>
      <c r="Q15" s="74">
        <f t="shared" ca="1" si="4"/>
        <v>0</v>
      </c>
      <c r="R15" s="74">
        <f t="shared" ca="1" si="4"/>
        <v>0</v>
      </c>
      <c r="S15" s="74">
        <f t="shared" ca="1" si="4"/>
        <v>0</v>
      </c>
      <c r="T15" s="74">
        <f t="shared" ca="1" si="4"/>
        <v>0</v>
      </c>
      <c r="U15" s="74">
        <f t="shared" ca="1" si="4"/>
        <v>0</v>
      </c>
      <c r="V15" s="74">
        <f t="shared" ca="1" si="4"/>
        <v>0</v>
      </c>
      <c r="W15" s="74">
        <f t="shared" ca="1" si="4"/>
        <v>0</v>
      </c>
      <c r="X15" s="74">
        <f t="shared" ca="1" si="4"/>
        <v>0</v>
      </c>
      <c r="Y15" s="74">
        <f t="shared" ca="1" si="4"/>
        <v>0</v>
      </c>
      <c r="Z15" s="74">
        <f t="shared" ca="1" si="4"/>
        <v>0</v>
      </c>
      <c r="AA15" s="73">
        <f t="shared" ca="1" si="9"/>
        <v>0</v>
      </c>
      <c r="AB15" s="93"/>
      <c r="AC15" s="75">
        <f ca="1">ROUND(IF($H15="Oui",0,SUMIFS(données!$C$33:$C$39,données!$A$33:$A$39,$I15)),2)</f>
        <v>0</v>
      </c>
      <c r="AD15" s="75" cm="1">
        <f t="array" aca="1" ref="AD15" ca="1">ROUND((SUMPRODUCT((données!$L$2:$R$2=$I15)*(données!$A$3:$A$17=J$1)*(données!$B$3:$B$17=J$2)*données!$L$3:$R$17)*$J15)+(SUMPRODUCT((données!$L$2:$R$2=$I15)*(données!$A$3:$A$17=K$1)*(données!$B$3:$B$17=K$2)*données!$L$3:$R$17)*$K15)+(SUMPRODUCT((données!$L$2:$R$2=$I15)*(données!$A$3:$A$17=L$1)*(données!$B$3:$B$17=L$2)*données!$L$3:$R$17)*$L15)+(SUMPRODUCT((données!$L$2:$R$2=$I15)*(données!$A$3:$A$17=M$1)*(données!$B$3:$B$17=M$2)*données!$L$3:$R$17)*$M15)+(SUMPRODUCT((données!$L$2:$R$2=$I15)*(données!$A$3:$A$17=N$1)*(données!$B$3:$B$17=N$2)*données!$L$3:$R$17)*$N15)+(SUMPRODUCT((données!$L$2:$R$2=$I15)*(données!$A$3:$A$17=O$1)*(données!$B$3:$B$17=O$2)*données!$L$3:$R$17)*$O15)+(SUMPRODUCT((données!$L$2:$R$2=$I15)*(données!$A$3:$A$17=P$1)*(données!$B$3:$B$17=Q$2)*données!$L$3:$R$17)*$P15)+(SUMPRODUCT((données!$L$2:$R$2=$I15)*(données!$A$3:$A$17=Q$1)*(données!$B$3:$B$17=Q$2)*données!$L$3:$R$17)*$Q15)+(SUMPRODUCT((données!$L$2:$R$2=$I15)*(données!$A$3:$A$17=R$1)*(données!$B$3:$B$17=R$2)*données!$L$3:$R$17)*$R15)+(SUMPRODUCT((données!$L$2:$R$2=$I15)*(données!$A$3:$A$17=S$1)*(données!$B$3:$B$17=S$2)*données!$L$3:$R$17)*$S15)+(SUMPRODUCT((données!$L$2:$R$2=$I15)*(données!$A$3:$A$17=T$1)*(données!$B$3:$B$17=T$2)*données!$L$3:$R$17)*$T15)+(SUMPRODUCT((données!$L$2:$R$2=$I15)*(données!$A$3:$A$17=U$1)*(données!$B$3:$B$17=U$2)*données!$L$3:$R$17)*$U15)+(SUMPRODUCT((données!$L$2:$R$2=$I15)*(données!$A$3:$A$17=V$1)*(données!$B$3:$B$17=V$2)*données!$L$3:$R$17)*$V15)+(SUMPRODUCT((données!$L$2:$R$2=$I15)*(données!$A$3:$A$17=W$1)*(données!$B$3:$B$17=W$2)*données!$L$3:$R$17)*$W15)+(SUMPRODUCT((données!$L$2:$R$2=$I15)*(données!$A$3:$A$17=AA$1)*(données!$B$3:$B$17=AA$2)*données!$L$3:$R$17)*$AA15),2)</f>
        <v>0</v>
      </c>
      <c r="AE15" s="75" cm="1">
        <f t="array" aca="1" ref="AE15" ca="1">IFERROR(_xlfn.XLOOKUP(AE$1,INDIRECT("'"&amp;$A15&amp;"'!$a:$a"),INDIRECT("'"&amp;$A15&amp;"'!$f:$f"),FALSE),0)</f>
        <v>0</v>
      </c>
      <c r="AF15" s="75">
        <f t="shared" ca="1" si="5"/>
        <v>0</v>
      </c>
      <c r="AG15" s="75">
        <f t="shared" ca="1" si="6"/>
        <v>0</v>
      </c>
      <c r="AH15" s="74" cm="1">
        <f t="array" aca="1" ref="AH15" ca="1">IFERROR(_xlfn.XLOOKUP(AH$1,INDIRECT("'"&amp;$A15&amp;"'!$A:$A"),INDIRECT("'"&amp;$A15&amp;"'!$b:$b"),FALSE),0)</f>
        <v>0</v>
      </c>
      <c r="AI15" s="74">
        <f ca="1">IFERROR(_xlfn.XLOOKUP($I15,données!$A$33:$A$39,données!$D$33:$D$39,0),0)</f>
        <v>0</v>
      </c>
      <c r="AJ15" s="74">
        <f ca="1">IFERROR(_xlfn.XLOOKUP($I15,données!$A$33:$A$39,données!$E$33:$E$39,0),0)</f>
        <v>0</v>
      </c>
      <c r="AK15" s="74">
        <f ca="1">IFERROR(_xlfn.XLOOKUP($I15,données!$A$33:$A$39,données!$F$33:$F$39,0),0)</f>
        <v>0</v>
      </c>
      <c r="AL15" s="74">
        <f ca="1">IFERROR(_xlfn.XLOOKUP($I15,données!$A$33:$A$39,données!$G$33:$G$39,0),0)</f>
        <v>0</v>
      </c>
      <c r="AM15" s="74">
        <f ca="1">IFERROR(_xlfn.XLOOKUP($I15,données!$A$33:$A$39,données!$H$33:$H$39,0),0)</f>
        <v>0</v>
      </c>
      <c r="AN15" s="74"/>
      <c r="AO15" s="74"/>
      <c r="AP15" s="71"/>
      <c r="AQ15" s="82"/>
    </row>
    <row r="16" spans="1:43" s="68" customFormat="1" ht="14" x14ac:dyDescent="0.2">
      <c r="A16" s="71">
        <f t="shared" si="7"/>
        <v>12</v>
      </c>
      <c r="B16" s="71">
        <f t="shared" ca="1" si="2"/>
        <v>0</v>
      </c>
      <c r="C16" s="71">
        <f t="shared" ca="1" si="2"/>
        <v>0</v>
      </c>
      <c r="D16" s="71">
        <f t="shared" ca="1" si="2"/>
        <v>0</v>
      </c>
      <c r="E16" s="71">
        <f t="shared" ca="1" si="2"/>
        <v>0</v>
      </c>
      <c r="F16" s="71">
        <f t="shared" ca="1" si="3"/>
        <v>0</v>
      </c>
      <c r="G16" s="89">
        <f t="shared" ca="1" si="2"/>
        <v>0</v>
      </c>
      <c r="H16" s="72" cm="1">
        <f t="array" aca="1" ref="H16" ca="1">IFERROR(_xlfn.XLOOKUP(H$1,INDIRECT("'"&amp;$A16&amp;"'!$A:$A"),INDIRECT("'"&amp;$A16&amp;"'!$b:$b"),FALSE),0)</f>
        <v>0</v>
      </c>
      <c r="I16" s="71" cm="1">
        <f t="array" aca="1" ref="I16" ca="1">IFERROR(IF($H16="Oui",_xlfn.XLOOKUP(I$2,INDIRECT("'"&amp;$A16&amp;"'!$A:$A"),INDIRECT("'"&amp;$A16&amp;"'!$b:$b"),FALSE),_xlfn.XLOOKUP(I$1,INDIRECT("'"&amp;$A16&amp;"'!$C$19:$C$25"),INDIRECT("'"&amp;$A16&amp;"'!$A$19:$A$25"),données!$A$39)),0)</f>
        <v>0</v>
      </c>
      <c r="J16" s="73">
        <f t="shared" ca="1" si="8"/>
        <v>0</v>
      </c>
      <c r="K16" s="74">
        <f t="shared" ca="1" si="4"/>
        <v>0</v>
      </c>
      <c r="L16" s="74">
        <f t="shared" ca="1" si="4"/>
        <v>0</v>
      </c>
      <c r="M16" s="74">
        <f t="shared" ca="1" si="4"/>
        <v>0</v>
      </c>
      <c r="N16" s="74">
        <f t="shared" ca="1" si="4"/>
        <v>0</v>
      </c>
      <c r="O16" s="74">
        <f t="shared" ca="1" si="4"/>
        <v>0</v>
      </c>
      <c r="P16" s="74">
        <f t="shared" ca="1" si="4"/>
        <v>0</v>
      </c>
      <c r="Q16" s="74">
        <f t="shared" ca="1" si="4"/>
        <v>0</v>
      </c>
      <c r="R16" s="74">
        <f t="shared" ca="1" si="4"/>
        <v>0</v>
      </c>
      <c r="S16" s="74">
        <f t="shared" ca="1" si="4"/>
        <v>0</v>
      </c>
      <c r="T16" s="74">
        <f t="shared" ca="1" si="4"/>
        <v>0</v>
      </c>
      <c r="U16" s="74">
        <f t="shared" ca="1" si="4"/>
        <v>0</v>
      </c>
      <c r="V16" s="74">
        <f t="shared" ca="1" si="4"/>
        <v>0</v>
      </c>
      <c r="W16" s="74">
        <f t="shared" ca="1" si="4"/>
        <v>0</v>
      </c>
      <c r="X16" s="74">
        <f t="shared" ca="1" si="4"/>
        <v>0</v>
      </c>
      <c r="Y16" s="74">
        <f t="shared" ca="1" si="4"/>
        <v>0</v>
      </c>
      <c r="Z16" s="74">
        <f t="shared" ca="1" si="4"/>
        <v>0</v>
      </c>
      <c r="AA16" s="73">
        <f t="shared" ca="1" si="9"/>
        <v>0</v>
      </c>
      <c r="AB16" s="93"/>
      <c r="AC16" s="75">
        <f ca="1">ROUND(IF($H16="Oui",0,SUMIFS(données!$C$33:$C$39,données!$A$33:$A$39,$I16)),2)</f>
        <v>0</v>
      </c>
      <c r="AD16" s="75" cm="1">
        <f t="array" aca="1" ref="AD16" ca="1">ROUND((SUMPRODUCT((données!$L$2:$R$2=$I16)*(données!$A$3:$A$17=J$1)*(données!$B$3:$B$17=J$2)*données!$L$3:$R$17)*$J16)+(SUMPRODUCT((données!$L$2:$R$2=$I16)*(données!$A$3:$A$17=K$1)*(données!$B$3:$B$17=K$2)*données!$L$3:$R$17)*$K16)+(SUMPRODUCT((données!$L$2:$R$2=$I16)*(données!$A$3:$A$17=L$1)*(données!$B$3:$B$17=L$2)*données!$L$3:$R$17)*$L16)+(SUMPRODUCT((données!$L$2:$R$2=$I16)*(données!$A$3:$A$17=M$1)*(données!$B$3:$B$17=M$2)*données!$L$3:$R$17)*$M16)+(SUMPRODUCT((données!$L$2:$R$2=$I16)*(données!$A$3:$A$17=N$1)*(données!$B$3:$B$17=N$2)*données!$L$3:$R$17)*$N16)+(SUMPRODUCT((données!$L$2:$R$2=$I16)*(données!$A$3:$A$17=O$1)*(données!$B$3:$B$17=O$2)*données!$L$3:$R$17)*$O16)+(SUMPRODUCT((données!$L$2:$R$2=$I16)*(données!$A$3:$A$17=P$1)*(données!$B$3:$B$17=Q$2)*données!$L$3:$R$17)*$P16)+(SUMPRODUCT((données!$L$2:$R$2=$I16)*(données!$A$3:$A$17=Q$1)*(données!$B$3:$B$17=Q$2)*données!$L$3:$R$17)*$Q16)+(SUMPRODUCT((données!$L$2:$R$2=$I16)*(données!$A$3:$A$17=R$1)*(données!$B$3:$B$17=R$2)*données!$L$3:$R$17)*$R16)+(SUMPRODUCT((données!$L$2:$R$2=$I16)*(données!$A$3:$A$17=S$1)*(données!$B$3:$B$17=S$2)*données!$L$3:$R$17)*$S16)+(SUMPRODUCT((données!$L$2:$R$2=$I16)*(données!$A$3:$A$17=T$1)*(données!$B$3:$B$17=T$2)*données!$L$3:$R$17)*$T16)+(SUMPRODUCT((données!$L$2:$R$2=$I16)*(données!$A$3:$A$17=U$1)*(données!$B$3:$B$17=U$2)*données!$L$3:$R$17)*$U16)+(SUMPRODUCT((données!$L$2:$R$2=$I16)*(données!$A$3:$A$17=V$1)*(données!$B$3:$B$17=V$2)*données!$L$3:$R$17)*$V16)+(SUMPRODUCT((données!$L$2:$R$2=$I16)*(données!$A$3:$A$17=W$1)*(données!$B$3:$B$17=W$2)*données!$L$3:$R$17)*$W16)+(SUMPRODUCT((données!$L$2:$R$2=$I16)*(données!$A$3:$A$17=AA$1)*(données!$B$3:$B$17=AA$2)*données!$L$3:$R$17)*$AA16),2)</f>
        <v>0</v>
      </c>
      <c r="AE16" s="75" cm="1">
        <f t="array" aca="1" ref="AE16" ca="1">IFERROR(_xlfn.XLOOKUP(AE$1,INDIRECT("'"&amp;$A16&amp;"'!$a:$a"),INDIRECT("'"&amp;$A16&amp;"'!$f:$f"),FALSE),0)</f>
        <v>0</v>
      </c>
      <c r="AF16" s="75">
        <f t="shared" ca="1" si="5"/>
        <v>0</v>
      </c>
      <c r="AG16" s="75">
        <f t="shared" ca="1" si="6"/>
        <v>0</v>
      </c>
      <c r="AH16" s="74" cm="1">
        <f t="array" aca="1" ref="AH16" ca="1">IFERROR(_xlfn.XLOOKUP(AH$1,INDIRECT("'"&amp;$A16&amp;"'!$A:$A"),INDIRECT("'"&amp;$A16&amp;"'!$b:$b"),FALSE),0)</f>
        <v>0</v>
      </c>
      <c r="AI16" s="74">
        <f ca="1">IFERROR(_xlfn.XLOOKUP($I16,données!$A$33:$A$39,données!$D$33:$D$39,0),0)</f>
        <v>0</v>
      </c>
      <c r="AJ16" s="74">
        <f ca="1">IFERROR(_xlfn.XLOOKUP($I16,données!$A$33:$A$39,données!$E$33:$E$39,0),0)</f>
        <v>0</v>
      </c>
      <c r="AK16" s="74">
        <f ca="1">IFERROR(_xlfn.XLOOKUP($I16,données!$A$33:$A$39,données!$F$33:$F$39,0),0)</f>
        <v>0</v>
      </c>
      <c r="AL16" s="74">
        <f ca="1">IFERROR(_xlfn.XLOOKUP($I16,données!$A$33:$A$39,données!$G$33:$G$39,0),0)</f>
        <v>0</v>
      </c>
      <c r="AM16" s="74">
        <f ca="1">IFERROR(_xlfn.XLOOKUP($I16,données!$A$33:$A$39,données!$H$33:$H$39,0),0)</f>
        <v>0</v>
      </c>
      <c r="AN16" s="74"/>
      <c r="AO16" s="74"/>
      <c r="AP16" s="71"/>
      <c r="AQ16" s="82"/>
    </row>
    <row r="17" spans="1:43" s="68" customFormat="1" ht="14" x14ac:dyDescent="0.2">
      <c r="A17" s="71">
        <f t="shared" si="7"/>
        <v>13</v>
      </c>
      <c r="B17" s="71">
        <f t="shared" ca="1" si="2"/>
        <v>0</v>
      </c>
      <c r="C17" s="71">
        <f t="shared" ca="1" si="2"/>
        <v>0</v>
      </c>
      <c r="D17" s="71">
        <f t="shared" ca="1" si="2"/>
        <v>0</v>
      </c>
      <c r="E17" s="71">
        <f t="shared" ca="1" si="2"/>
        <v>0</v>
      </c>
      <c r="F17" s="71">
        <f t="shared" ca="1" si="3"/>
        <v>0</v>
      </c>
      <c r="G17" s="89">
        <f t="shared" ca="1" si="2"/>
        <v>0</v>
      </c>
      <c r="H17" s="72" cm="1">
        <f t="array" aca="1" ref="H17" ca="1">IFERROR(_xlfn.XLOOKUP(H$1,INDIRECT("'"&amp;$A17&amp;"'!$A:$A"),INDIRECT("'"&amp;$A17&amp;"'!$b:$b"),FALSE),0)</f>
        <v>0</v>
      </c>
      <c r="I17" s="71" cm="1">
        <f t="array" aca="1" ref="I17" ca="1">IFERROR(IF($H17="Oui",_xlfn.XLOOKUP(I$2,INDIRECT("'"&amp;$A17&amp;"'!$A:$A"),INDIRECT("'"&amp;$A17&amp;"'!$b:$b"),FALSE),_xlfn.XLOOKUP(I$1,INDIRECT("'"&amp;$A17&amp;"'!$C$19:$C$25"),INDIRECT("'"&amp;$A17&amp;"'!$A$19:$A$25"),données!$A$39)),0)</f>
        <v>0</v>
      </c>
      <c r="J17" s="73">
        <f t="shared" ca="1" si="8"/>
        <v>0</v>
      </c>
      <c r="K17" s="74">
        <f t="shared" ca="1" si="4"/>
        <v>0</v>
      </c>
      <c r="L17" s="74">
        <f t="shared" ca="1" si="4"/>
        <v>0</v>
      </c>
      <c r="M17" s="74">
        <f t="shared" ca="1" si="4"/>
        <v>0</v>
      </c>
      <c r="N17" s="74">
        <f t="shared" ca="1" si="4"/>
        <v>0</v>
      </c>
      <c r="O17" s="74">
        <f t="shared" ca="1" si="4"/>
        <v>0</v>
      </c>
      <c r="P17" s="74">
        <f t="shared" ca="1" si="4"/>
        <v>0</v>
      </c>
      <c r="Q17" s="74">
        <f t="shared" ca="1" si="4"/>
        <v>0</v>
      </c>
      <c r="R17" s="74">
        <f t="shared" ca="1" si="4"/>
        <v>0</v>
      </c>
      <c r="S17" s="74">
        <f t="shared" ca="1" si="4"/>
        <v>0</v>
      </c>
      <c r="T17" s="74">
        <f t="shared" ca="1" si="4"/>
        <v>0</v>
      </c>
      <c r="U17" s="74">
        <f t="shared" ca="1" si="4"/>
        <v>0</v>
      </c>
      <c r="V17" s="74">
        <f t="shared" ca="1" si="4"/>
        <v>0</v>
      </c>
      <c r="W17" s="74">
        <f t="shared" ca="1" si="4"/>
        <v>0</v>
      </c>
      <c r="X17" s="74">
        <f t="shared" ca="1" si="4"/>
        <v>0</v>
      </c>
      <c r="Y17" s="74">
        <f t="shared" ca="1" si="4"/>
        <v>0</v>
      </c>
      <c r="Z17" s="74">
        <f t="shared" ca="1" si="4"/>
        <v>0</v>
      </c>
      <c r="AA17" s="73">
        <f t="shared" ca="1" si="9"/>
        <v>0</v>
      </c>
      <c r="AB17" s="93"/>
      <c r="AC17" s="75">
        <f ca="1">ROUND(IF($H17="Oui",0,SUMIFS(données!$C$33:$C$39,données!$A$33:$A$39,$I17)),2)</f>
        <v>0</v>
      </c>
      <c r="AD17" s="75" cm="1">
        <f t="array" aca="1" ref="AD17" ca="1">ROUND((SUMPRODUCT((données!$L$2:$R$2=$I17)*(données!$A$3:$A$17=J$1)*(données!$B$3:$B$17=J$2)*données!$L$3:$R$17)*$J17)+(SUMPRODUCT((données!$L$2:$R$2=$I17)*(données!$A$3:$A$17=K$1)*(données!$B$3:$B$17=K$2)*données!$L$3:$R$17)*$K17)+(SUMPRODUCT((données!$L$2:$R$2=$I17)*(données!$A$3:$A$17=L$1)*(données!$B$3:$B$17=L$2)*données!$L$3:$R$17)*$L17)+(SUMPRODUCT((données!$L$2:$R$2=$I17)*(données!$A$3:$A$17=M$1)*(données!$B$3:$B$17=M$2)*données!$L$3:$R$17)*$M17)+(SUMPRODUCT((données!$L$2:$R$2=$I17)*(données!$A$3:$A$17=N$1)*(données!$B$3:$B$17=N$2)*données!$L$3:$R$17)*$N17)+(SUMPRODUCT((données!$L$2:$R$2=$I17)*(données!$A$3:$A$17=O$1)*(données!$B$3:$B$17=O$2)*données!$L$3:$R$17)*$O17)+(SUMPRODUCT((données!$L$2:$R$2=$I17)*(données!$A$3:$A$17=P$1)*(données!$B$3:$B$17=Q$2)*données!$L$3:$R$17)*$P17)+(SUMPRODUCT((données!$L$2:$R$2=$I17)*(données!$A$3:$A$17=Q$1)*(données!$B$3:$B$17=Q$2)*données!$L$3:$R$17)*$Q17)+(SUMPRODUCT((données!$L$2:$R$2=$I17)*(données!$A$3:$A$17=R$1)*(données!$B$3:$B$17=R$2)*données!$L$3:$R$17)*$R17)+(SUMPRODUCT((données!$L$2:$R$2=$I17)*(données!$A$3:$A$17=S$1)*(données!$B$3:$B$17=S$2)*données!$L$3:$R$17)*$S17)+(SUMPRODUCT((données!$L$2:$R$2=$I17)*(données!$A$3:$A$17=T$1)*(données!$B$3:$B$17=T$2)*données!$L$3:$R$17)*$T17)+(SUMPRODUCT((données!$L$2:$R$2=$I17)*(données!$A$3:$A$17=U$1)*(données!$B$3:$B$17=U$2)*données!$L$3:$R$17)*$U17)+(SUMPRODUCT((données!$L$2:$R$2=$I17)*(données!$A$3:$A$17=V$1)*(données!$B$3:$B$17=V$2)*données!$L$3:$R$17)*$V17)+(SUMPRODUCT((données!$L$2:$R$2=$I17)*(données!$A$3:$A$17=W$1)*(données!$B$3:$B$17=W$2)*données!$L$3:$R$17)*$W17)+(SUMPRODUCT((données!$L$2:$R$2=$I17)*(données!$A$3:$A$17=AA$1)*(données!$B$3:$B$17=AA$2)*données!$L$3:$R$17)*$AA17),2)</f>
        <v>0</v>
      </c>
      <c r="AE17" s="75" cm="1">
        <f t="array" aca="1" ref="AE17" ca="1">IFERROR(_xlfn.XLOOKUP(AE$1,INDIRECT("'"&amp;$A17&amp;"'!$a:$a"),INDIRECT("'"&amp;$A17&amp;"'!$f:$f"),FALSE),0)</f>
        <v>0</v>
      </c>
      <c r="AF17" s="75">
        <f t="shared" ca="1" si="5"/>
        <v>0</v>
      </c>
      <c r="AG17" s="75">
        <f t="shared" ca="1" si="6"/>
        <v>0</v>
      </c>
      <c r="AH17" s="74" cm="1">
        <f t="array" aca="1" ref="AH17" ca="1">IFERROR(_xlfn.XLOOKUP(AH$1,INDIRECT("'"&amp;$A17&amp;"'!$A:$A"),INDIRECT("'"&amp;$A17&amp;"'!$b:$b"),FALSE),0)</f>
        <v>0</v>
      </c>
      <c r="AI17" s="74">
        <f ca="1">IFERROR(_xlfn.XLOOKUP($I17,données!$A$33:$A$39,données!$D$33:$D$39,0),0)</f>
        <v>0</v>
      </c>
      <c r="AJ17" s="74">
        <f ca="1">IFERROR(_xlfn.XLOOKUP($I17,données!$A$33:$A$39,données!$E$33:$E$39,0),0)</f>
        <v>0</v>
      </c>
      <c r="AK17" s="74">
        <f ca="1">IFERROR(_xlfn.XLOOKUP($I17,données!$A$33:$A$39,données!$F$33:$F$39,0),0)</f>
        <v>0</v>
      </c>
      <c r="AL17" s="74">
        <f ca="1">IFERROR(_xlfn.XLOOKUP($I17,données!$A$33:$A$39,données!$G$33:$G$39,0),0)</f>
        <v>0</v>
      </c>
      <c r="AM17" s="74">
        <f ca="1">IFERROR(_xlfn.XLOOKUP($I17,données!$A$33:$A$39,données!$H$33:$H$39,0),0)</f>
        <v>0</v>
      </c>
      <c r="AN17" s="74"/>
      <c r="AO17" s="74"/>
      <c r="AP17" s="71"/>
      <c r="AQ17" s="82"/>
    </row>
    <row r="18" spans="1:43" s="68" customFormat="1" ht="14" x14ac:dyDescent="0.2">
      <c r="A18" s="71">
        <f t="shared" si="7"/>
        <v>14</v>
      </c>
      <c r="B18" s="71">
        <f t="shared" ca="1" si="2"/>
        <v>0</v>
      </c>
      <c r="C18" s="71">
        <f t="shared" ca="1" si="2"/>
        <v>0</v>
      </c>
      <c r="D18" s="71">
        <f t="shared" ca="1" si="2"/>
        <v>0</v>
      </c>
      <c r="E18" s="71">
        <f t="shared" ca="1" si="2"/>
        <v>0</v>
      </c>
      <c r="F18" s="71">
        <f t="shared" ca="1" si="3"/>
        <v>0</v>
      </c>
      <c r="G18" s="89">
        <f t="shared" ca="1" si="2"/>
        <v>0</v>
      </c>
      <c r="H18" s="72" cm="1">
        <f t="array" aca="1" ref="H18" ca="1">IFERROR(_xlfn.XLOOKUP(H$1,INDIRECT("'"&amp;$A18&amp;"'!$A:$A"),INDIRECT("'"&amp;$A18&amp;"'!$b:$b"),FALSE),0)</f>
        <v>0</v>
      </c>
      <c r="I18" s="71" cm="1">
        <f t="array" aca="1" ref="I18" ca="1">IFERROR(IF($H18="Oui",_xlfn.XLOOKUP(I$2,INDIRECT("'"&amp;$A18&amp;"'!$A:$A"),INDIRECT("'"&amp;$A18&amp;"'!$b:$b"),FALSE),_xlfn.XLOOKUP(I$1,INDIRECT("'"&amp;$A18&amp;"'!$C$19:$C$25"),INDIRECT("'"&amp;$A18&amp;"'!$A$19:$A$25"),données!$A$39)),0)</f>
        <v>0</v>
      </c>
      <c r="J18" s="73">
        <f t="shared" ca="1" si="8"/>
        <v>0</v>
      </c>
      <c r="K18" s="74">
        <f t="shared" ca="1" si="4"/>
        <v>0</v>
      </c>
      <c r="L18" s="74">
        <f t="shared" ca="1" si="4"/>
        <v>0</v>
      </c>
      <c r="M18" s="74">
        <f t="shared" ca="1" si="4"/>
        <v>0</v>
      </c>
      <c r="N18" s="74">
        <f t="shared" ca="1" si="4"/>
        <v>0</v>
      </c>
      <c r="O18" s="74">
        <f t="shared" ca="1" si="4"/>
        <v>0</v>
      </c>
      <c r="P18" s="74">
        <f t="shared" ca="1" si="4"/>
        <v>0</v>
      </c>
      <c r="Q18" s="74">
        <f t="shared" ca="1" si="4"/>
        <v>0</v>
      </c>
      <c r="R18" s="74">
        <f t="shared" ca="1" si="4"/>
        <v>0</v>
      </c>
      <c r="S18" s="74">
        <f t="shared" ca="1" si="4"/>
        <v>0</v>
      </c>
      <c r="T18" s="74">
        <f t="shared" ca="1" si="4"/>
        <v>0</v>
      </c>
      <c r="U18" s="74">
        <f t="shared" ca="1" si="4"/>
        <v>0</v>
      </c>
      <c r="V18" s="74">
        <f t="shared" ca="1" si="4"/>
        <v>0</v>
      </c>
      <c r="W18" s="74">
        <f t="shared" ca="1" si="4"/>
        <v>0</v>
      </c>
      <c r="X18" s="74">
        <f t="shared" ca="1" si="4"/>
        <v>0</v>
      </c>
      <c r="Y18" s="74">
        <f t="shared" ca="1" si="4"/>
        <v>0</v>
      </c>
      <c r="Z18" s="74">
        <f t="shared" ca="1" si="4"/>
        <v>0</v>
      </c>
      <c r="AA18" s="73">
        <f t="shared" ca="1" si="9"/>
        <v>0</v>
      </c>
      <c r="AB18" s="93"/>
      <c r="AC18" s="75">
        <f ca="1">ROUND(IF($H18="Oui",0,SUMIFS(données!$C$33:$C$39,données!$A$33:$A$39,$I18)),2)</f>
        <v>0</v>
      </c>
      <c r="AD18" s="75" cm="1">
        <f t="array" aca="1" ref="AD18" ca="1">ROUND((SUMPRODUCT((données!$L$2:$R$2=$I18)*(données!$A$3:$A$17=J$1)*(données!$B$3:$B$17=J$2)*données!$L$3:$R$17)*$J18)+(SUMPRODUCT((données!$L$2:$R$2=$I18)*(données!$A$3:$A$17=K$1)*(données!$B$3:$B$17=K$2)*données!$L$3:$R$17)*$K18)+(SUMPRODUCT((données!$L$2:$R$2=$I18)*(données!$A$3:$A$17=L$1)*(données!$B$3:$B$17=L$2)*données!$L$3:$R$17)*$L18)+(SUMPRODUCT((données!$L$2:$R$2=$I18)*(données!$A$3:$A$17=M$1)*(données!$B$3:$B$17=M$2)*données!$L$3:$R$17)*$M18)+(SUMPRODUCT((données!$L$2:$R$2=$I18)*(données!$A$3:$A$17=N$1)*(données!$B$3:$B$17=N$2)*données!$L$3:$R$17)*$N18)+(SUMPRODUCT((données!$L$2:$R$2=$I18)*(données!$A$3:$A$17=O$1)*(données!$B$3:$B$17=O$2)*données!$L$3:$R$17)*$O18)+(SUMPRODUCT((données!$L$2:$R$2=$I18)*(données!$A$3:$A$17=P$1)*(données!$B$3:$B$17=Q$2)*données!$L$3:$R$17)*$P18)+(SUMPRODUCT((données!$L$2:$R$2=$I18)*(données!$A$3:$A$17=Q$1)*(données!$B$3:$B$17=Q$2)*données!$L$3:$R$17)*$Q18)+(SUMPRODUCT((données!$L$2:$R$2=$I18)*(données!$A$3:$A$17=R$1)*(données!$B$3:$B$17=R$2)*données!$L$3:$R$17)*$R18)+(SUMPRODUCT((données!$L$2:$R$2=$I18)*(données!$A$3:$A$17=S$1)*(données!$B$3:$B$17=S$2)*données!$L$3:$R$17)*$S18)+(SUMPRODUCT((données!$L$2:$R$2=$I18)*(données!$A$3:$A$17=T$1)*(données!$B$3:$B$17=T$2)*données!$L$3:$R$17)*$T18)+(SUMPRODUCT((données!$L$2:$R$2=$I18)*(données!$A$3:$A$17=U$1)*(données!$B$3:$B$17=U$2)*données!$L$3:$R$17)*$U18)+(SUMPRODUCT((données!$L$2:$R$2=$I18)*(données!$A$3:$A$17=V$1)*(données!$B$3:$B$17=V$2)*données!$L$3:$R$17)*$V18)+(SUMPRODUCT((données!$L$2:$R$2=$I18)*(données!$A$3:$A$17=W$1)*(données!$B$3:$B$17=W$2)*données!$L$3:$R$17)*$W18)+(SUMPRODUCT((données!$L$2:$R$2=$I18)*(données!$A$3:$A$17=AA$1)*(données!$B$3:$B$17=AA$2)*données!$L$3:$R$17)*$AA18),2)</f>
        <v>0</v>
      </c>
      <c r="AE18" s="75" cm="1">
        <f t="array" aca="1" ref="AE18" ca="1">IFERROR(_xlfn.XLOOKUP(AE$1,INDIRECT("'"&amp;$A18&amp;"'!$a:$a"),INDIRECT("'"&amp;$A18&amp;"'!$f:$f"),FALSE),0)</f>
        <v>0</v>
      </c>
      <c r="AF18" s="75">
        <f t="shared" ca="1" si="5"/>
        <v>0</v>
      </c>
      <c r="AG18" s="75">
        <f t="shared" ca="1" si="6"/>
        <v>0</v>
      </c>
      <c r="AH18" s="74" cm="1">
        <f t="array" aca="1" ref="AH18" ca="1">IFERROR(_xlfn.XLOOKUP(AH$1,INDIRECT("'"&amp;$A18&amp;"'!$A:$A"),INDIRECT("'"&amp;$A18&amp;"'!$b:$b"),FALSE),0)</f>
        <v>0</v>
      </c>
      <c r="AI18" s="74">
        <f ca="1">IFERROR(_xlfn.XLOOKUP($I18,données!$A$33:$A$39,données!$D$33:$D$39,0),0)</f>
        <v>0</v>
      </c>
      <c r="AJ18" s="74">
        <f ca="1">IFERROR(_xlfn.XLOOKUP($I18,données!$A$33:$A$39,données!$E$33:$E$39,0),0)</f>
        <v>0</v>
      </c>
      <c r="AK18" s="74">
        <f ca="1">IFERROR(_xlfn.XLOOKUP($I18,données!$A$33:$A$39,données!$F$33:$F$39,0),0)</f>
        <v>0</v>
      </c>
      <c r="AL18" s="74">
        <f ca="1">IFERROR(_xlfn.XLOOKUP($I18,données!$A$33:$A$39,données!$G$33:$G$39,0),0)</f>
        <v>0</v>
      </c>
      <c r="AM18" s="74">
        <f ca="1">IFERROR(_xlfn.XLOOKUP($I18,données!$A$33:$A$39,données!$H$33:$H$39,0),0)</f>
        <v>0</v>
      </c>
      <c r="AN18" s="74"/>
      <c r="AO18" s="74"/>
      <c r="AP18" s="71"/>
      <c r="AQ18" s="82"/>
    </row>
    <row r="19" spans="1:43" s="68" customFormat="1" ht="14" x14ac:dyDescent="0.2">
      <c r="A19" s="71">
        <f t="shared" si="7"/>
        <v>15</v>
      </c>
      <c r="B19" s="71">
        <f t="shared" ca="1" si="2"/>
        <v>0</v>
      </c>
      <c r="C19" s="71">
        <f t="shared" ca="1" si="2"/>
        <v>0</v>
      </c>
      <c r="D19" s="71">
        <f t="shared" ca="1" si="2"/>
        <v>0</v>
      </c>
      <c r="E19" s="71">
        <f t="shared" ca="1" si="2"/>
        <v>0</v>
      </c>
      <c r="F19" s="71">
        <f t="shared" ca="1" si="3"/>
        <v>0</v>
      </c>
      <c r="G19" s="89">
        <f t="shared" ca="1" si="2"/>
        <v>0</v>
      </c>
      <c r="H19" s="72" cm="1">
        <f t="array" aca="1" ref="H19" ca="1">IFERROR(_xlfn.XLOOKUP(H$1,INDIRECT("'"&amp;$A19&amp;"'!$A:$A"),INDIRECT("'"&amp;$A19&amp;"'!$b:$b"),FALSE),0)</f>
        <v>0</v>
      </c>
      <c r="I19" s="71" cm="1">
        <f t="array" aca="1" ref="I19" ca="1">IFERROR(IF($H19="Oui",_xlfn.XLOOKUP(I$2,INDIRECT("'"&amp;$A19&amp;"'!$A:$A"),INDIRECT("'"&amp;$A19&amp;"'!$b:$b"),FALSE),_xlfn.XLOOKUP(I$1,INDIRECT("'"&amp;$A19&amp;"'!$C$19:$C$25"),INDIRECT("'"&amp;$A19&amp;"'!$A$19:$A$25"),données!$A$39)),0)</f>
        <v>0</v>
      </c>
      <c r="J19" s="73">
        <f t="shared" ca="1" si="8"/>
        <v>0</v>
      </c>
      <c r="K19" s="74">
        <f t="shared" ca="1" si="4"/>
        <v>0</v>
      </c>
      <c r="L19" s="74">
        <f t="shared" ca="1" si="4"/>
        <v>0</v>
      </c>
      <c r="M19" s="74">
        <f t="shared" ca="1" si="4"/>
        <v>0</v>
      </c>
      <c r="N19" s="74">
        <f t="shared" ca="1" si="4"/>
        <v>0</v>
      </c>
      <c r="O19" s="74">
        <f t="shared" ca="1" si="4"/>
        <v>0</v>
      </c>
      <c r="P19" s="74">
        <f t="shared" ca="1" si="4"/>
        <v>0</v>
      </c>
      <c r="Q19" s="74">
        <f t="shared" ca="1" si="4"/>
        <v>0</v>
      </c>
      <c r="R19" s="74">
        <f t="shared" ca="1" si="4"/>
        <v>0</v>
      </c>
      <c r="S19" s="74">
        <f t="shared" ca="1" si="4"/>
        <v>0</v>
      </c>
      <c r="T19" s="74">
        <f t="shared" ca="1" si="4"/>
        <v>0</v>
      </c>
      <c r="U19" s="74">
        <f t="shared" ca="1" si="4"/>
        <v>0</v>
      </c>
      <c r="V19" s="74">
        <f t="shared" ca="1" si="4"/>
        <v>0</v>
      </c>
      <c r="W19" s="74">
        <f t="shared" ca="1" si="4"/>
        <v>0</v>
      </c>
      <c r="X19" s="74">
        <f t="shared" ca="1" si="4"/>
        <v>0</v>
      </c>
      <c r="Y19" s="74">
        <f t="shared" ca="1" si="4"/>
        <v>0</v>
      </c>
      <c r="Z19" s="74">
        <f t="shared" ca="1" si="4"/>
        <v>0</v>
      </c>
      <c r="AA19" s="73">
        <f t="shared" ca="1" si="9"/>
        <v>0</v>
      </c>
      <c r="AB19" s="93"/>
      <c r="AC19" s="75">
        <f ca="1">ROUND(IF($H19="Oui",0,SUMIFS(données!$C$33:$C$39,données!$A$33:$A$39,$I19)),2)</f>
        <v>0</v>
      </c>
      <c r="AD19" s="75" cm="1">
        <f t="array" aca="1" ref="AD19" ca="1">ROUND((SUMPRODUCT((données!$L$2:$R$2=$I19)*(données!$A$3:$A$17=J$1)*(données!$B$3:$B$17=J$2)*données!$L$3:$R$17)*$J19)+(SUMPRODUCT((données!$L$2:$R$2=$I19)*(données!$A$3:$A$17=K$1)*(données!$B$3:$B$17=K$2)*données!$L$3:$R$17)*$K19)+(SUMPRODUCT((données!$L$2:$R$2=$I19)*(données!$A$3:$A$17=L$1)*(données!$B$3:$B$17=L$2)*données!$L$3:$R$17)*$L19)+(SUMPRODUCT((données!$L$2:$R$2=$I19)*(données!$A$3:$A$17=M$1)*(données!$B$3:$B$17=M$2)*données!$L$3:$R$17)*$M19)+(SUMPRODUCT((données!$L$2:$R$2=$I19)*(données!$A$3:$A$17=N$1)*(données!$B$3:$B$17=N$2)*données!$L$3:$R$17)*$N19)+(SUMPRODUCT((données!$L$2:$R$2=$I19)*(données!$A$3:$A$17=O$1)*(données!$B$3:$B$17=O$2)*données!$L$3:$R$17)*$O19)+(SUMPRODUCT((données!$L$2:$R$2=$I19)*(données!$A$3:$A$17=P$1)*(données!$B$3:$B$17=Q$2)*données!$L$3:$R$17)*$P19)+(SUMPRODUCT((données!$L$2:$R$2=$I19)*(données!$A$3:$A$17=Q$1)*(données!$B$3:$B$17=Q$2)*données!$L$3:$R$17)*$Q19)+(SUMPRODUCT((données!$L$2:$R$2=$I19)*(données!$A$3:$A$17=R$1)*(données!$B$3:$B$17=R$2)*données!$L$3:$R$17)*$R19)+(SUMPRODUCT((données!$L$2:$R$2=$I19)*(données!$A$3:$A$17=S$1)*(données!$B$3:$B$17=S$2)*données!$L$3:$R$17)*$S19)+(SUMPRODUCT((données!$L$2:$R$2=$I19)*(données!$A$3:$A$17=T$1)*(données!$B$3:$B$17=T$2)*données!$L$3:$R$17)*$T19)+(SUMPRODUCT((données!$L$2:$R$2=$I19)*(données!$A$3:$A$17=U$1)*(données!$B$3:$B$17=U$2)*données!$L$3:$R$17)*$U19)+(SUMPRODUCT((données!$L$2:$R$2=$I19)*(données!$A$3:$A$17=V$1)*(données!$B$3:$B$17=V$2)*données!$L$3:$R$17)*$V19)+(SUMPRODUCT((données!$L$2:$R$2=$I19)*(données!$A$3:$A$17=W$1)*(données!$B$3:$B$17=W$2)*données!$L$3:$R$17)*$W19)+(SUMPRODUCT((données!$L$2:$R$2=$I19)*(données!$A$3:$A$17=AA$1)*(données!$B$3:$B$17=AA$2)*données!$L$3:$R$17)*$AA19),2)</f>
        <v>0</v>
      </c>
      <c r="AE19" s="75" cm="1">
        <f t="array" aca="1" ref="AE19" ca="1">IFERROR(_xlfn.XLOOKUP(AE$1,INDIRECT("'"&amp;$A19&amp;"'!$a:$a"),INDIRECT("'"&amp;$A19&amp;"'!$f:$f"),FALSE),0)</f>
        <v>0</v>
      </c>
      <c r="AF19" s="75">
        <f t="shared" ca="1" si="5"/>
        <v>0</v>
      </c>
      <c r="AG19" s="75">
        <f t="shared" ca="1" si="6"/>
        <v>0</v>
      </c>
      <c r="AH19" s="74" cm="1">
        <f t="array" aca="1" ref="AH19" ca="1">IFERROR(_xlfn.XLOOKUP(AH$1,INDIRECT("'"&amp;$A19&amp;"'!$A:$A"),INDIRECT("'"&amp;$A19&amp;"'!$b:$b"),FALSE),0)</f>
        <v>0</v>
      </c>
      <c r="AI19" s="74">
        <f ca="1">IFERROR(_xlfn.XLOOKUP($I19,données!$A$33:$A$39,données!$D$33:$D$39,0),0)</f>
        <v>0</v>
      </c>
      <c r="AJ19" s="74">
        <f ca="1">IFERROR(_xlfn.XLOOKUP($I19,données!$A$33:$A$39,données!$E$33:$E$39,0),0)</f>
        <v>0</v>
      </c>
      <c r="AK19" s="74">
        <f ca="1">IFERROR(_xlfn.XLOOKUP($I19,données!$A$33:$A$39,données!$F$33:$F$39,0),0)</f>
        <v>0</v>
      </c>
      <c r="AL19" s="74">
        <f ca="1">IFERROR(_xlfn.XLOOKUP($I19,données!$A$33:$A$39,données!$G$33:$G$39,0),0)</f>
        <v>0</v>
      </c>
      <c r="AM19" s="74">
        <f ca="1">IFERROR(_xlfn.XLOOKUP($I19,données!$A$33:$A$39,données!$H$33:$H$39,0),0)</f>
        <v>0</v>
      </c>
      <c r="AN19" s="74"/>
      <c r="AO19" s="74"/>
      <c r="AP19" s="71"/>
      <c r="AQ19" s="82"/>
    </row>
    <row r="20" spans="1:43" s="68" customFormat="1" ht="14" x14ac:dyDescent="0.2">
      <c r="A20" s="71">
        <f t="shared" si="7"/>
        <v>16</v>
      </c>
      <c r="B20" s="71">
        <f t="shared" ca="1" si="2"/>
        <v>0</v>
      </c>
      <c r="C20" s="71">
        <f t="shared" ca="1" si="2"/>
        <v>0</v>
      </c>
      <c r="D20" s="71">
        <f t="shared" ca="1" si="2"/>
        <v>0</v>
      </c>
      <c r="E20" s="71">
        <f t="shared" ca="1" si="2"/>
        <v>0</v>
      </c>
      <c r="F20" s="71">
        <f t="shared" ca="1" si="3"/>
        <v>0</v>
      </c>
      <c r="G20" s="89">
        <f t="shared" ca="1" si="2"/>
        <v>0</v>
      </c>
      <c r="H20" s="72" cm="1">
        <f t="array" aca="1" ref="H20" ca="1">IFERROR(_xlfn.XLOOKUP(H$1,INDIRECT("'"&amp;$A20&amp;"'!$A:$A"),INDIRECT("'"&amp;$A20&amp;"'!$b:$b"),FALSE),0)</f>
        <v>0</v>
      </c>
      <c r="I20" s="71" cm="1">
        <f t="array" aca="1" ref="I20" ca="1">IFERROR(IF($H20="Oui",_xlfn.XLOOKUP(I$2,INDIRECT("'"&amp;$A20&amp;"'!$A:$A"),INDIRECT("'"&amp;$A20&amp;"'!$b:$b"),FALSE),_xlfn.XLOOKUP(I$1,INDIRECT("'"&amp;$A20&amp;"'!$C$19:$C$25"),INDIRECT("'"&amp;$A20&amp;"'!$A$19:$A$25"),données!$A$39)),0)</f>
        <v>0</v>
      </c>
      <c r="J20" s="73">
        <f t="shared" ca="1" si="8"/>
        <v>0</v>
      </c>
      <c r="K20" s="74">
        <f t="shared" ca="1" si="4"/>
        <v>0</v>
      </c>
      <c r="L20" s="74">
        <f t="shared" ca="1" si="4"/>
        <v>0</v>
      </c>
      <c r="M20" s="74">
        <f t="shared" ca="1" si="4"/>
        <v>0</v>
      </c>
      <c r="N20" s="74">
        <f t="shared" ca="1" si="4"/>
        <v>0</v>
      </c>
      <c r="O20" s="74">
        <f t="shared" ca="1" si="4"/>
        <v>0</v>
      </c>
      <c r="P20" s="74">
        <f t="shared" ca="1" si="4"/>
        <v>0</v>
      </c>
      <c r="Q20" s="74">
        <f t="shared" ca="1" si="4"/>
        <v>0</v>
      </c>
      <c r="R20" s="74">
        <f t="shared" ca="1" si="4"/>
        <v>0</v>
      </c>
      <c r="S20" s="74">
        <f t="shared" ca="1" si="4"/>
        <v>0</v>
      </c>
      <c r="T20" s="74">
        <f t="shared" ca="1" si="4"/>
        <v>0</v>
      </c>
      <c r="U20" s="74">
        <f t="shared" ca="1" si="4"/>
        <v>0</v>
      </c>
      <c r="V20" s="74">
        <f t="shared" ca="1" si="4"/>
        <v>0</v>
      </c>
      <c r="W20" s="74">
        <f t="shared" ca="1" si="4"/>
        <v>0</v>
      </c>
      <c r="X20" s="74">
        <f t="shared" ca="1" si="4"/>
        <v>0</v>
      </c>
      <c r="Y20" s="74">
        <f t="shared" ca="1" si="4"/>
        <v>0</v>
      </c>
      <c r="Z20" s="74">
        <f t="shared" ref="K20:Z36" ca="1" si="10">IFERROR(SUMIFS(INDIRECT("'"&amp;$A20&amp;"'!$C$30:$C$45"),INDIRECT("'"&amp;$A20&amp;"'!$A$30:$A$45"),Z$1,INDIRECT("'"&amp;$A20&amp;"'!$B$30:$B$45"),Z$2),0)</f>
        <v>0</v>
      </c>
      <c r="AA20" s="73">
        <f t="shared" ca="1" si="9"/>
        <v>0</v>
      </c>
      <c r="AB20" s="93"/>
      <c r="AC20" s="75">
        <f ca="1">ROUND(IF($H20="Oui",0,SUMIFS(données!$C$33:$C$39,données!$A$33:$A$39,$I20)),2)</f>
        <v>0</v>
      </c>
      <c r="AD20" s="75" cm="1">
        <f t="array" aca="1" ref="AD20" ca="1">ROUND((SUMPRODUCT((données!$L$2:$R$2=$I20)*(données!$A$3:$A$17=J$1)*(données!$B$3:$B$17=J$2)*données!$L$3:$R$17)*$J20)+(SUMPRODUCT((données!$L$2:$R$2=$I20)*(données!$A$3:$A$17=K$1)*(données!$B$3:$B$17=K$2)*données!$L$3:$R$17)*$K20)+(SUMPRODUCT((données!$L$2:$R$2=$I20)*(données!$A$3:$A$17=L$1)*(données!$B$3:$B$17=L$2)*données!$L$3:$R$17)*$L20)+(SUMPRODUCT((données!$L$2:$R$2=$I20)*(données!$A$3:$A$17=M$1)*(données!$B$3:$B$17=M$2)*données!$L$3:$R$17)*$M20)+(SUMPRODUCT((données!$L$2:$R$2=$I20)*(données!$A$3:$A$17=N$1)*(données!$B$3:$B$17=N$2)*données!$L$3:$R$17)*$N20)+(SUMPRODUCT((données!$L$2:$R$2=$I20)*(données!$A$3:$A$17=O$1)*(données!$B$3:$B$17=O$2)*données!$L$3:$R$17)*$O20)+(SUMPRODUCT((données!$L$2:$R$2=$I20)*(données!$A$3:$A$17=P$1)*(données!$B$3:$B$17=Q$2)*données!$L$3:$R$17)*$P20)+(SUMPRODUCT((données!$L$2:$R$2=$I20)*(données!$A$3:$A$17=Q$1)*(données!$B$3:$B$17=Q$2)*données!$L$3:$R$17)*$Q20)+(SUMPRODUCT((données!$L$2:$R$2=$I20)*(données!$A$3:$A$17=R$1)*(données!$B$3:$B$17=R$2)*données!$L$3:$R$17)*$R20)+(SUMPRODUCT((données!$L$2:$R$2=$I20)*(données!$A$3:$A$17=S$1)*(données!$B$3:$B$17=S$2)*données!$L$3:$R$17)*$S20)+(SUMPRODUCT((données!$L$2:$R$2=$I20)*(données!$A$3:$A$17=T$1)*(données!$B$3:$B$17=T$2)*données!$L$3:$R$17)*$T20)+(SUMPRODUCT((données!$L$2:$R$2=$I20)*(données!$A$3:$A$17=U$1)*(données!$B$3:$B$17=U$2)*données!$L$3:$R$17)*$U20)+(SUMPRODUCT((données!$L$2:$R$2=$I20)*(données!$A$3:$A$17=V$1)*(données!$B$3:$B$17=V$2)*données!$L$3:$R$17)*$V20)+(SUMPRODUCT((données!$L$2:$R$2=$I20)*(données!$A$3:$A$17=W$1)*(données!$B$3:$B$17=W$2)*données!$L$3:$R$17)*$W20)+(SUMPRODUCT((données!$L$2:$R$2=$I20)*(données!$A$3:$A$17=AA$1)*(données!$B$3:$B$17=AA$2)*données!$L$3:$R$17)*$AA20),2)</f>
        <v>0</v>
      </c>
      <c r="AE20" s="75" cm="1">
        <f t="array" aca="1" ref="AE20" ca="1">IFERROR(_xlfn.XLOOKUP(AE$1,INDIRECT("'"&amp;$A20&amp;"'!$a:$a"),INDIRECT("'"&amp;$A20&amp;"'!$f:$f"),FALSE),0)</f>
        <v>0</v>
      </c>
      <c r="AF20" s="75">
        <f t="shared" ca="1" si="5"/>
        <v>0</v>
      </c>
      <c r="AG20" s="75">
        <f t="shared" ca="1" si="6"/>
        <v>0</v>
      </c>
      <c r="AH20" s="74" cm="1">
        <f t="array" aca="1" ref="AH20" ca="1">IFERROR(_xlfn.XLOOKUP(AH$1,INDIRECT("'"&amp;$A20&amp;"'!$A:$A"),INDIRECT("'"&amp;$A20&amp;"'!$b:$b"),FALSE),0)</f>
        <v>0</v>
      </c>
      <c r="AI20" s="74">
        <f ca="1">IFERROR(_xlfn.XLOOKUP($I20,données!$A$33:$A$39,données!$D$33:$D$39,0),0)</f>
        <v>0</v>
      </c>
      <c r="AJ20" s="74">
        <f ca="1">IFERROR(_xlfn.XLOOKUP($I20,données!$A$33:$A$39,données!$E$33:$E$39,0),0)</f>
        <v>0</v>
      </c>
      <c r="AK20" s="74">
        <f ca="1">IFERROR(_xlfn.XLOOKUP($I20,données!$A$33:$A$39,données!$F$33:$F$39,0),0)</f>
        <v>0</v>
      </c>
      <c r="AL20" s="74">
        <f ca="1">IFERROR(_xlfn.XLOOKUP($I20,données!$A$33:$A$39,données!$G$33:$G$39,0),0)</f>
        <v>0</v>
      </c>
      <c r="AM20" s="74">
        <f ca="1">IFERROR(_xlfn.XLOOKUP($I20,données!$A$33:$A$39,données!$H$33:$H$39,0),0)</f>
        <v>0</v>
      </c>
      <c r="AN20" s="74"/>
      <c r="AO20" s="74"/>
      <c r="AP20" s="71"/>
      <c r="AQ20" s="82"/>
    </row>
    <row r="21" spans="1:43" s="68" customFormat="1" ht="14" x14ac:dyDescent="0.2">
      <c r="A21" s="71">
        <f t="shared" si="7"/>
        <v>17</v>
      </c>
      <c r="B21" s="71">
        <f t="shared" ca="1" si="2"/>
        <v>0</v>
      </c>
      <c r="C21" s="71">
        <f t="shared" ca="1" si="2"/>
        <v>0</v>
      </c>
      <c r="D21" s="71">
        <f t="shared" ca="1" si="2"/>
        <v>0</v>
      </c>
      <c r="E21" s="71">
        <f t="shared" ca="1" si="2"/>
        <v>0</v>
      </c>
      <c r="F21" s="71">
        <f t="shared" ca="1" si="3"/>
        <v>0</v>
      </c>
      <c r="G21" s="89">
        <f t="shared" ca="1" si="2"/>
        <v>0</v>
      </c>
      <c r="H21" s="72" cm="1">
        <f t="array" aca="1" ref="H21" ca="1">IFERROR(_xlfn.XLOOKUP(H$1,INDIRECT("'"&amp;$A21&amp;"'!$A:$A"),INDIRECT("'"&amp;$A21&amp;"'!$b:$b"),FALSE),0)</f>
        <v>0</v>
      </c>
      <c r="I21" s="71" cm="1">
        <f t="array" aca="1" ref="I21" ca="1">IFERROR(IF($H21="Oui",_xlfn.XLOOKUP(I$2,INDIRECT("'"&amp;$A21&amp;"'!$A:$A"),INDIRECT("'"&amp;$A21&amp;"'!$b:$b"),FALSE),_xlfn.XLOOKUP(I$1,INDIRECT("'"&amp;$A21&amp;"'!$C$19:$C$25"),INDIRECT("'"&amp;$A21&amp;"'!$A$19:$A$25"),données!$A$39)),0)</f>
        <v>0</v>
      </c>
      <c r="J21" s="73">
        <f t="shared" ca="1" si="8"/>
        <v>0</v>
      </c>
      <c r="K21" s="74">
        <f t="shared" ca="1" si="10"/>
        <v>0</v>
      </c>
      <c r="L21" s="74">
        <f t="shared" ca="1" si="10"/>
        <v>0</v>
      </c>
      <c r="M21" s="74">
        <f t="shared" ca="1" si="10"/>
        <v>0</v>
      </c>
      <c r="N21" s="74">
        <f t="shared" ca="1" si="10"/>
        <v>0</v>
      </c>
      <c r="O21" s="74">
        <f t="shared" ca="1" si="10"/>
        <v>0</v>
      </c>
      <c r="P21" s="74">
        <f t="shared" ca="1" si="10"/>
        <v>0</v>
      </c>
      <c r="Q21" s="74">
        <f t="shared" ca="1" si="10"/>
        <v>0</v>
      </c>
      <c r="R21" s="74">
        <f t="shared" ca="1" si="10"/>
        <v>0</v>
      </c>
      <c r="S21" s="74">
        <f t="shared" ca="1" si="10"/>
        <v>0</v>
      </c>
      <c r="T21" s="74">
        <f t="shared" ca="1" si="10"/>
        <v>0</v>
      </c>
      <c r="U21" s="74">
        <f t="shared" ca="1" si="10"/>
        <v>0</v>
      </c>
      <c r="V21" s="74">
        <f t="shared" ca="1" si="10"/>
        <v>0</v>
      </c>
      <c r="W21" s="74">
        <f t="shared" ca="1" si="10"/>
        <v>0</v>
      </c>
      <c r="X21" s="74">
        <f t="shared" ca="1" si="10"/>
        <v>0</v>
      </c>
      <c r="Y21" s="74">
        <f t="shared" ca="1" si="10"/>
        <v>0</v>
      </c>
      <c r="Z21" s="74">
        <f t="shared" ca="1" si="10"/>
        <v>0</v>
      </c>
      <c r="AA21" s="73">
        <f t="shared" ca="1" si="9"/>
        <v>0</v>
      </c>
      <c r="AB21" s="93"/>
      <c r="AC21" s="75">
        <f ca="1">ROUND(IF($H21="Oui",0,SUMIFS(données!$C$33:$C$39,données!$A$33:$A$39,$I21)),2)</f>
        <v>0</v>
      </c>
      <c r="AD21" s="75" cm="1">
        <f t="array" aca="1" ref="AD21" ca="1">ROUND((SUMPRODUCT((données!$L$2:$R$2=$I21)*(données!$A$3:$A$17=J$1)*(données!$B$3:$B$17=J$2)*données!$L$3:$R$17)*$J21)+(SUMPRODUCT((données!$L$2:$R$2=$I21)*(données!$A$3:$A$17=K$1)*(données!$B$3:$B$17=K$2)*données!$L$3:$R$17)*$K21)+(SUMPRODUCT((données!$L$2:$R$2=$I21)*(données!$A$3:$A$17=L$1)*(données!$B$3:$B$17=L$2)*données!$L$3:$R$17)*$L21)+(SUMPRODUCT((données!$L$2:$R$2=$I21)*(données!$A$3:$A$17=M$1)*(données!$B$3:$B$17=M$2)*données!$L$3:$R$17)*$M21)+(SUMPRODUCT((données!$L$2:$R$2=$I21)*(données!$A$3:$A$17=N$1)*(données!$B$3:$B$17=N$2)*données!$L$3:$R$17)*$N21)+(SUMPRODUCT((données!$L$2:$R$2=$I21)*(données!$A$3:$A$17=O$1)*(données!$B$3:$B$17=O$2)*données!$L$3:$R$17)*$O21)+(SUMPRODUCT((données!$L$2:$R$2=$I21)*(données!$A$3:$A$17=P$1)*(données!$B$3:$B$17=Q$2)*données!$L$3:$R$17)*$P21)+(SUMPRODUCT((données!$L$2:$R$2=$I21)*(données!$A$3:$A$17=Q$1)*(données!$B$3:$B$17=Q$2)*données!$L$3:$R$17)*$Q21)+(SUMPRODUCT((données!$L$2:$R$2=$I21)*(données!$A$3:$A$17=R$1)*(données!$B$3:$B$17=R$2)*données!$L$3:$R$17)*$R21)+(SUMPRODUCT((données!$L$2:$R$2=$I21)*(données!$A$3:$A$17=S$1)*(données!$B$3:$B$17=S$2)*données!$L$3:$R$17)*$S21)+(SUMPRODUCT((données!$L$2:$R$2=$I21)*(données!$A$3:$A$17=T$1)*(données!$B$3:$B$17=T$2)*données!$L$3:$R$17)*$T21)+(SUMPRODUCT((données!$L$2:$R$2=$I21)*(données!$A$3:$A$17=U$1)*(données!$B$3:$B$17=U$2)*données!$L$3:$R$17)*$U21)+(SUMPRODUCT((données!$L$2:$R$2=$I21)*(données!$A$3:$A$17=V$1)*(données!$B$3:$B$17=V$2)*données!$L$3:$R$17)*$V21)+(SUMPRODUCT((données!$L$2:$R$2=$I21)*(données!$A$3:$A$17=W$1)*(données!$B$3:$B$17=W$2)*données!$L$3:$R$17)*$W21)+(SUMPRODUCT((données!$L$2:$R$2=$I21)*(données!$A$3:$A$17=AA$1)*(données!$B$3:$B$17=AA$2)*données!$L$3:$R$17)*$AA21),2)</f>
        <v>0</v>
      </c>
      <c r="AE21" s="75" cm="1">
        <f t="array" aca="1" ref="AE21" ca="1">IFERROR(_xlfn.XLOOKUP(AE$1,INDIRECT("'"&amp;$A21&amp;"'!$a:$a"),INDIRECT("'"&amp;$A21&amp;"'!$f:$f"),FALSE),0)</f>
        <v>0</v>
      </c>
      <c r="AF21" s="75">
        <f t="shared" ca="1" si="5"/>
        <v>0</v>
      </c>
      <c r="AG21" s="75">
        <f t="shared" ca="1" si="6"/>
        <v>0</v>
      </c>
      <c r="AH21" s="74" cm="1">
        <f t="array" aca="1" ref="AH21" ca="1">IFERROR(_xlfn.XLOOKUP(AH$1,INDIRECT("'"&amp;$A21&amp;"'!$A:$A"),INDIRECT("'"&amp;$A21&amp;"'!$b:$b"),FALSE),0)</f>
        <v>0</v>
      </c>
      <c r="AI21" s="74">
        <f ca="1">IFERROR(_xlfn.XLOOKUP($I21,données!$A$33:$A$39,données!$D$33:$D$39,0),0)</f>
        <v>0</v>
      </c>
      <c r="AJ21" s="74">
        <f ca="1">IFERROR(_xlfn.XLOOKUP($I21,données!$A$33:$A$39,données!$E$33:$E$39,0),0)</f>
        <v>0</v>
      </c>
      <c r="AK21" s="74">
        <f ca="1">IFERROR(_xlfn.XLOOKUP($I21,données!$A$33:$A$39,données!$F$33:$F$39,0),0)</f>
        <v>0</v>
      </c>
      <c r="AL21" s="74">
        <f ca="1">IFERROR(_xlfn.XLOOKUP($I21,données!$A$33:$A$39,données!$G$33:$G$39,0),0)</f>
        <v>0</v>
      </c>
      <c r="AM21" s="74">
        <f ca="1">IFERROR(_xlfn.XLOOKUP($I21,données!$A$33:$A$39,données!$H$33:$H$39,0),0)</f>
        <v>0</v>
      </c>
      <c r="AN21" s="74"/>
      <c r="AO21" s="74"/>
      <c r="AP21" s="71"/>
      <c r="AQ21" s="82"/>
    </row>
    <row r="22" spans="1:43" s="68" customFormat="1" ht="14" x14ac:dyDescent="0.2">
      <c r="A22" s="71">
        <f t="shared" si="7"/>
        <v>18</v>
      </c>
      <c r="B22" s="71">
        <f t="shared" ca="1" si="2"/>
        <v>0</v>
      </c>
      <c r="C22" s="71">
        <f t="shared" ca="1" si="2"/>
        <v>0</v>
      </c>
      <c r="D22" s="71">
        <f t="shared" ca="1" si="2"/>
        <v>0</v>
      </c>
      <c r="E22" s="71">
        <f t="shared" ca="1" si="2"/>
        <v>0</v>
      </c>
      <c r="F22" s="71">
        <f t="shared" ca="1" si="3"/>
        <v>0</v>
      </c>
      <c r="G22" s="89">
        <f t="shared" ca="1" si="2"/>
        <v>0</v>
      </c>
      <c r="H22" s="72" cm="1">
        <f t="array" aca="1" ref="H22" ca="1">IFERROR(_xlfn.XLOOKUP(H$1,INDIRECT("'"&amp;$A22&amp;"'!$A:$A"),INDIRECT("'"&amp;$A22&amp;"'!$b:$b"),FALSE),0)</f>
        <v>0</v>
      </c>
      <c r="I22" s="71" cm="1">
        <f t="array" aca="1" ref="I22" ca="1">IFERROR(IF($H22="Oui",_xlfn.XLOOKUP(I$2,INDIRECT("'"&amp;$A22&amp;"'!$A:$A"),INDIRECT("'"&amp;$A22&amp;"'!$b:$b"),FALSE),_xlfn.XLOOKUP(I$1,INDIRECT("'"&amp;$A22&amp;"'!$C$19:$C$25"),INDIRECT("'"&amp;$A22&amp;"'!$A$19:$A$25"),données!$A$39)),0)</f>
        <v>0</v>
      </c>
      <c r="J22" s="73">
        <f t="shared" ca="1" si="8"/>
        <v>0</v>
      </c>
      <c r="K22" s="74">
        <f t="shared" ca="1" si="10"/>
        <v>0</v>
      </c>
      <c r="L22" s="74">
        <f t="shared" ca="1" si="10"/>
        <v>0</v>
      </c>
      <c r="M22" s="74">
        <f t="shared" ca="1" si="10"/>
        <v>0</v>
      </c>
      <c r="N22" s="74">
        <f t="shared" ca="1" si="10"/>
        <v>0</v>
      </c>
      <c r="O22" s="74">
        <f t="shared" ca="1" si="10"/>
        <v>0</v>
      </c>
      <c r="P22" s="74">
        <f t="shared" ca="1" si="10"/>
        <v>0</v>
      </c>
      <c r="Q22" s="74">
        <f t="shared" ca="1" si="10"/>
        <v>0</v>
      </c>
      <c r="R22" s="74">
        <f t="shared" ca="1" si="10"/>
        <v>0</v>
      </c>
      <c r="S22" s="74">
        <f t="shared" ca="1" si="10"/>
        <v>0</v>
      </c>
      <c r="T22" s="74">
        <f t="shared" ca="1" si="10"/>
        <v>0</v>
      </c>
      <c r="U22" s="74">
        <f t="shared" ca="1" si="10"/>
        <v>0</v>
      </c>
      <c r="V22" s="74">
        <f t="shared" ca="1" si="10"/>
        <v>0</v>
      </c>
      <c r="W22" s="74">
        <f t="shared" ca="1" si="10"/>
        <v>0</v>
      </c>
      <c r="X22" s="74">
        <f t="shared" ca="1" si="10"/>
        <v>0</v>
      </c>
      <c r="Y22" s="74">
        <f t="shared" ca="1" si="10"/>
        <v>0</v>
      </c>
      <c r="Z22" s="74">
        <f t="shared" ca="1" si="10"/>
        <v>0</v>
      </c>
      <c r="AA22" s="73">
        <f t="shared" ca="1" si="9"/>
        <v>0</v>
      </c>
      <c r="AB22" s="93"/>
      <c r="AC22" s="75">
        <f ca="1">ROUND(IF($H22="Oui",0,SUMIFS(données!$C$33:$C$39,données!$A$33:$A$39,$I22)),2)</f>
        <v>0</v>
      </c>
      <c r="AD22" s="75" cm="1">
        <f t="array" aca="1" ref="AD22" ca="1">ROUND((SUMPRODUCT((données!$L$2:$R$2=$I22)*(données!$A$3:$A$17=J$1)*(données!$B$3:$B$17=J$2)*données!$L$3:$R$17)*$J22)+(SUMPRODUCT((données!$L$2:$R$2=$I22)*(données!$A$3:$A$17=K$1)*(données!$B$3:$B$17=K$2)*données!$L$3:$R$17)*$K22)+(SUMPRODUCT((données!$L$2:$R$2=$I22)*(données!$A$3:$A$17=L$1)*(données!$B$3:$B$17=L$2)*données!$L$3:$R$17)*$L22)+(SUMPRODUCT((données!$L$2:$R$2=$I22)*(données!$A$3:$A$17=M$1)*(données!$B$3:$B$17=M$2)*données!$L$3:$R$17)*$M22)+(SUMPRODUCT((données!$L$2:$R$2=$I22)*(données!$A$3:$A$17=N$1)*(données!$B$3:$B$17=N$2)*données!$L$3:$R$17)*$N22)+(SUMPRODUCT((données!$L$2:$R$2=$I22)*(données!$A$3:$A$17=O$1)*(données!$B$3:$B$17=O$2)*données!$L$3:$R$17)*$O22)+(SUMPRODUCT((données!$L$2:$R$2=$I22)*(données!$A$3:$A$17=P$1)*(données!$B$3:$B$17=Q$2)*données!$L$3:$R$17)*$P22)+(SUMPRODUCT((données!$L$2:$R$2=$I22)*(données!$A$3:$A$17=Q$1)*(données!$B$3:$B$17=Q$2)*données!$L$3:$R$17)*$Q22)+(SUMPRODUCT((données!$L$2:$R$2=$I22)*(données!$A$3:$A$17=R$1)*(données!$B$3:$B$17=R$2)*données!$L$3:$R$17)*$R22)+(SUMPRODUCT((données!$L$2:$R$2=$I22)*(données!$A$3:$A$17=S$1)*(données!$B$3:$B$17=S$2)*données!$L$3:$R$17)*$S22)+(SUMPRODUCT((données!$L$2:$R$2=$I22)*(données!$A$3:$A$17=T$1)*(données!$B$3:$B$17=T$2)*données!$L$3:$R$17)*$T22)+(SUMPRODUCT((données!$L$2:$R$2=$I22)*(données!$A$3:$A$17=U$1)*(données!$B$3:$B$17=U$2)*données!$L$3:$R$17)*$U22)+(SUMPRODUCT((données!$L$2:$R$2=$I22)*(données!$A$3:$A$17=V$1)*(données!$B$3:$B$17=V$2)*données!$L$3:$R$17)*$V22)+(SUMPRODUCT((données!$L$2:$R$2=$I22)*(données!$A$3:$A$17=W$1)*(données!$B$3:$B$17=W$2)*données!$L$3:$R$17)*$W22)+(SUMPRODUCT((données!$L$2:$R$2=$I22)*(données!$A$3:$A$17=AA$1)*(données!$B$3:$B$17=AA$2)*données!$L$3:$R$17)*$AA22),2)</f>
        <v>0</v>
      </c>
      <c r="AE22" s="75" cm="1">
        <f t="array" aca="1" ref="AE22" ca="1">IFERROR(_xlfn.XLOOKUP(AE$1,INDIRECT("'"&amp;$A22&amp;"'!$a:$a"),INDIRECT("'"&amp;$A22&amp;"'!$f:$f"),FALSE),0)</f>
        <v>0</v>
      </c>
      <c r="AF22" s="75">
        <f t="shared" ca="1" si="5"/>
        <v>0</v>
      </c>
      <c r="AG22" s="75">
        <f t="shared" ca="1" si="6"/>
        <v>0</v>
      </c>
      <c r="AH22" s="74" cm="1">
        <f t="array" aca="1" ref="AH22" ca="1">IFERROR(_xlfn.XLOOKUP(AH$1,INDIRECT("'"&amp;$A22&amp;"'!$A:$A"),INDIRECT("'"&amp;$A22&amp;"'!$b:$b"),FALSE),0)</f>
        <v>0</v>
      </c>
      <c r="AI22" s="74">
        <f ca="1">IFERROR(_xlfn.XLOOKUP($I22,données!$A$33:$A$39,données!$D$33:$D$39,0),0)</f>
        <v>0</v>
      </c>
      <c r="AJ22" s="74">
        <f ca="1">IFERROR(_xlfn.XLOOKUP($I22,données!$A$33:$A$39,données!$E$33:$E$39,0),0)</f>
        <v>0</v>
      </c>
      <c r="AK22" s="74">
        <f ca="1">IFERROR(_xlfn.XLOOKUP($I22,données!$A$33:$A$39,données!$F$33:$F$39,0),0)</f>
        <v>0</v>
      </c>
      <c r="AL22" s="74">
        <f ca="1">IFERROR(_xlfn.XLOOKUP($I22,données!$A$33:$A$39,données!$G$33:$G$39,0),0)</f>
        <v>0</v>
      </c>
      <c r="AM22" s="74">
        <f ca="1">IFERROR(_xlfn.XLOOKUP($I22,données!$A$33:$A$39,données!$H$33:$H$39,0),0)</f>
        <v>0</v>
      </c>
      <c r="AN22" s="74"/>
      <c r="AO22" s="74"/>
      <c r="AP22" s="71"/>
      <c r="AQ22" s="82"/>
    </row>
    <row r="23" spans="1:43" s="68" customFormat="1" ht="14" x14ac:dyDescent="0.2">
      <c r="A23" s="71">
        <f t="shared" si="7"/>
        <v>19</v>
      </c>
      <c r="B23" s="71">
        <f t="shared" ca="1" si="2"/>
        <v>0</v>
      </c>
      <c r="C23" s="71">
        <f t="shared" ca="1" si="2"/>
        <v>0</v>
      </c>
      <c r="D23" s="71">
        <f t="shared" ca="1" si="2"/>
        <v>0</v>
      </c>
      <c r="E23" s="71">
        <f t="shared" ca="1" si="2"/>
        <v>0</v>
      </c>
      <c r="F23" s="71">
        <f t="shared" ca="1" si="3"/>
        <v>0</v>
      </c>
      <c r="G23" s="89">
        <f t="shared" ca="1" si="2"/>
        <v>0</v>
      </c>
      <c r="H23" s="72" cm="1">
        <f t="array" aca="1" ref="H23" ca="1">IFERROR(_xlfn.XLOOKUP(H$1,INDIRECT("'"&amp;$A23&amp;"'!$A:$A"),INDIRECT("'"&amp;$A23&amp;"'!$b:$b"),FALSE),0)</f>
        <v>0</v>
      </c>
      <c r="I23" s="71" cm="1">
        <f t="array" aca="1" ref="I23" ca="1">IFERROR(IF($H23="Oui",_xlfn.XLOOKUP(I$2,INDIRECT("'"&amp;$A23&amp;"'!$A:$A"),INDIRECT("'"&amp;$A23&amp;"'!$b:$b"),FALSE),_xlfn.XLOOKUP(I$1,INDIRECT("'"&amp;$A23&amp;"'!$C$19:$C$25"),INDIRECT("'"&amp;$A23&amp;"'!$A$19:$A$25"),données!$A$39)),0)</f>
        <v>0</v>
      </c>
      <c r="J23" s="73">
        <f t="shared" ca="1" si="8"/>
        <v>0</v>
      </c>
      <c r="K23" s="74">
        <f t="shared" ca="1" si="10"/>
        <v>0</v>
      </c>
      <c r="L23" s="74">
        <f t="shared" ca="1" si="10"/>
        <v>0</v>
      </c>
      <c r="M23" s="74">
        <f t="shared" ca="1" si="10"/>
        <v>0</v>
      </c>
      <c r="N23" s="74">
        <f t="shared" ca="1" si="10"/>
        <v>0</v>
      </c>
      <c r="O23" s="74">
        <f t="shared" ca="1" si="10"/>
        <v>0</v>
      </c>
      <c r="P23" s="74">
        <f t="shared" ca="1" si="10"/>
        <v>0</v>
      </c>
      <c r="Q23" s="74">
        <f t="shared" ca="1" si="10"/>
        <v>0</v>
      </c>
      <c r="R23" s="74">
        <f t="shared" ca="1" si="10"/>
        <v>0</v>
      </c>
      <c r="S23" s="74">
        <f t="shared" ca="1" si="10"/>
        <v>0</v>
      </c>
      <c r="T23" s="74">
        <f t="shared" ca="1" si="10"/>
        <v>0</v>
      </c>
      <c r="U23" s="74">
        <f t="shared" ca="1" si="10"/>
        <v>0</v>
      </c>
      <c r="V23" s="74">
        <f t="shared" ca="1" si="10"/>
        <v>0</v>
      </c>
      <c r="W23" s="74">
        <f t="shared" ca="1" si="10"/>
        <v>0</v>
      </c>
      <c r="X23" s="74">
        <f t="shared" ca="1" si="10"/>
        <v>0</v>
      </c>
      <c r="Y23" s="74">
        <f t="shared" ca="1" si="10"/>
        <v>0</v>
      </c>
      <c r="Z23" s="74">
        <f t="shared" ca="1" si="10"/>
        <v>0</v>
      </c>
      <c r="AA23" s="73">
        <f t="shared" ca="1" si="9"/>
        <v>0</v>
      </c>
      <c r="AB23" s="93"/>
      <c r="AC23" s="75">
        <f ca="1">ROUND(IF($H23="Oui",0,SUMIFS(données!$C$33:$C$39,données!$A$33:$A$39,$I23)),2)</f>
        <v>0</v>
      </c>
      <c r="AD23" s="75" cm="1">
        <f t="array" aca="1" ref="AD23" ca="1">ROUND((SUMPRODUCT((données!$L$2:$R$2=$I23)*(données!$A$3:$A$17=J$1)*(données!$B$3:$B$17=J$2)*données!$L$3:$R$17)*$J23)+(SUMPRODUCT((données!$L$2:$R$2=$I23)*(données!$A$3:$A$17=K$1)*(données!$B$3:$B$17=K$2)*données!$L$3:$R$17)*$K23)+(SUMPRODUCT((données!$L$2:$R$2=$I23)*(données!$A$3:$A$17=L$1)*(données!$B$3:$B$17=L$2)*données!$L$3:$R$17)*$L23)+(SUMPRODUCT((données!$L$2:$R$2=$I23)*(données!$A$3:$A$17=M$1)*(données!$B$3:$B$17=M$2)*données!$L$3:$R$17)*$M23)+(SUMPRODUCT((données!$L$2:$R$2=$I23)*(données!$A$3:$A$17=N$1)*(données!$B$3:$B$17=N$2)*données!$L$3:$R$17)*$N23)+(SUMPRODUCT((données!$L$2:$R$2=$I23)*(données!$A$3:$A$17=O$1)*(données!$B$3:$B$17=O$2)*données!$L$3:$R$17)*$O23)+(SUMPRODUCT((données!$L$2:$R$2=$I23)*(données!$A$3:$A$17=P$1)*(données!$B$3:$B$17=Q$2)*données!$L$3:$R$17)*$P23)+(SUMPRODUCT((données!$L$2:$R$2=$I23)*(données!$A$3:$A$17=Q$1)*(données!$B$3:$B$17=Q$2)*données!$L$3:$R$17)*$Q23)+(SUMPRODUCT((données!$L$2:$R$2=$I23)*(données!$A$3:$A$17=R$1)*(données!$B$3:$B$17=R$2)*données!$L$3:$R$17)*$R23)+(SUMPRODUCT((données!$L$2:$R$2=$I23)*(données!$A$3:$A$17=S$1)*(données!$B$3:$B$17=S$2)*données!$L$3:$R$17)*$S23)+(SUMPRODUCT((données!$L$2:$R$2=$I23)*(données!$A$3:$A$17=T$1)*(données!$B$3:$B$17=T$2)*données!$L$3:$R$17)*$T23)+(SUMPRODUCT((données!$L$2:$R$2=$I23)*(données!$A$3:$A$17=U$1)*(données!$B$3:$B$17=U$2)*données!$L$3:$R$17)*$U23)+(SUMPRODUCT((données!$L$2:$R$2=$I23)*(données!$A$3:$A$17=V$1)*(données!$B$3:$B$17=V$2)*données!$L$3:$R$17)*$V23)+(SUMPRODUCT((données!$L$2:$R$2=$I23)*(données!$A$3:$A$17=W$1)*(données!$B$3:$B$17=W$2)*données!$L$3:$R$17)*$W23)+(SUMPRODUCT((données!$L$2:$R$2=$I23)*(données!$A$3:$A$17=AA$1)*(données!$B$3:$B$17=AA$2)*données!$L$3:$R$17)*$AA23),2)</f>
        <v>0</v>
      </c>
      <c r="AE23" s="75" cm="1">
        <f t="array" aca="1" ref="AE23" ca="1">IFERROR(_xlfn.XLOOKUP(AE$1,INDIRECT("'"&amp;$A23&amp;"'!$a:$a"),INDIRECT("'"&amp;$A23&amp;"'!$f:$f"),FALSE),0)</f>
        <v>0</v>
      </c>
      <c r="AF23" s="75">
        <f t="shared" ca="1" si="5"/>
        <v>0</v>
      </c>
      <c r="AG23" s="75">
        <f t="shared" ca="1" si="6"/>
        <v>0</v>
      </c>
      <c r="AH23" s="74" cm="1">
        <f t="array" aca="1" ref="AH23" ca="1">IFERROR(_xlfn.XLOOKUP(AH$1,INDIRECT("'"&amp;$A23&amp;"'!$A:$A"),INDIRECT("'"&amp;$A23&amp;"'!$b:$b"),FALSE),0)</f>
        <v>0</v>
      </c>
      <c r="AI23" s="74">
        <f ca="1">IFERROR(_xlfn.XLOOKUP($I23,données!$A$33:$A$39,données!$D$33:$D$39,0),0)</f>
        <v>0</v>
      </c>
      <c r="AJ23" s="74">
        <f ca="1">IFERROR(_xlfn.XLOOKUP($I23,données!$A$33:$A$39,données!$E$33:$E$39,0),0)</f>
        <v>0</v>
      </c>
      <c r="AK23" s="74">
        <f ca="1">IFERROR(_xlfn.XLOOKUP($I23,données!$A$33:$A$39,données!$F$33:$F$39,0),0)</f>
        <v>0</v>
      </c>
      <c r="AL23" s="74">
        <f ca="1">IFERROR(_xlfn.XLOOKUP($I23,données!$A$33:$A$39,données!$G$33:$G$39,0),0)</f>
        <v>0</v>
      </c>
      <c r="AM23" s="74">
        <f ca="1">IFERROR(_xlfn.XLOOKUP($I23,données!$A$33:$A$39,données!$H$33:$H$39,0),0)</f>
        <v>0</v>
      </c>
      <c r="AN23" s="74"/>
      <c r="AO23" s="74"/>
      <c r="AP23" s="71"/>
      <c r="AQ23" s="82"/>
    </row>
    <row r="24" spans="1:43" s="68" customFormat="1" ht="14" x14ac:dyDescent="0.2">
      <c r="A24" s="71">
        <f t="shared" si="7"/>
        <v>20</v>
      </c>
      <c r="B24" s="71">
        <f t="shared" ca="1" si="2"/>
        <v>0</v>
      </c>
      <c r="C24" s="71">
        <f t="shared" ca="1" si="2"/>
        <v>0</v>
      </c>
      <c r="D24" s="71">
        <f t="shared" ca="1" si="2"/>
        <v>0</v>
      </c>
      <c r="E24" s="71">
        <f t="shared" ca="1" si="2"/>
        <v>0</v>
      </c>
      <c r="F24" s="71">
        <f t="shared" ca="1" si="3"/>
        <v>0</v>
      </c>
      <c r="G24" s="89">
        <f t="shared" ca="1" si="2"/>
        <v>0</v>
      </c>
      <c r="H24" s="72" cm="1">
        <f t="array" aca="1" ref="H24" ca="1">IFERROR(_xlfn.XLOOKUP(H$1,INDIRECT("'"&amp;$A24&amp;"'!$A:$A"),INDIRECT("'"&amp;$A24&amp;"'!$b:$b"),FALSE),0)</f>
        <v>0</v>
      </c>
      <c r="I24" s="71" cm="1">
        <f t="array" aca="1" ref="I24" ca="1">IFERROR(IF($H24="Oui",_xlfn.XLOOKUP(I$2,INDIRECT("'"&amp;$A24&amp;"'!$A:$A"),INDIRECT("'"&amp;$A24&amp;"'!$b:$b"),FALSE),_xlfn.XLOOKUP(I$1,INDIRECT("'"&amp;$A24&amp;"'!$C$19:$C$25"),INDIRECT("'"&amp;$A24&amp;"'!$A$19:$A$25"),données!$A$39)),0)</f>
        <v>0</v>
      </c>
      <c r="J24" s="73">
        <f t="shared" ca="1" si="8"/>
        <v>0</v>
      </c>
      <c r="K24" s="74">
        <f t="shared" ca="1" si="10"/>
        <v>0</v>
      </c>
      <c r="L24" s="74">
        <f t="shared" ca="1" si="10"/>
        <v>0</v>
      </c>
      <c r="M24" s="74">
        <f t="shared" ca="1" si="10"/>
        <v>0</v>
      </c>
      <c r="N24" s="74">
        <f t="shared" ca="1" si="10"/>
        <v>0</v>
      </c>
      <c r="O24" s="74">
        <f t="shared" ca="1" si="10"/>
        <v>0</v>
      </c>
      <c r="P24" s="74">
        <f t="shared" ca="1" si="10"/>
        <v>0</v>
      </c>
      <c r="Q24" s="74">
        <f t="shared" ca="1" si="10"/>
        <v>0</v>
      </c>
      <c r="R24" s="74">
        <f t="shared" ca="1" si="10"/>
        <v>0</v>
      </c>
      <c r="S24" s="74">
        <f t="shared" ca="1" si="10"/>
        <v>0</v>
      </c>
      <c r="T24" s="74">
        <f t="shared" ca="1" si="10"/>
        <v>0</v>
      </c>
      <c r="U24" s="74">
        <f t="shared" ca="1" si="10"/>
        <v>0</v>
      </c>
      <c r="V24" s="74">
        <f t="shared" ca="1" si="10"/>
        <v>0</v>
      </c>
      <c r="W24" s="74">
        <f t="shared" ca="1" si="10"/>
        <v>0</v>
      </c>
      <c r="X24" s="74">
        <f t="shared" ca="1" si="10"/>
        <v>0</v>
      </c>
      <c r="Y24" s="74">
        <f t="shared" ca="1" si="10"/>
        <v>0</v>
      </c>
      <c r="Z24" s="74">
        <f t="shared" ca="1" si="10"/>
        <v>0</v>
      </c>
      <c r="AA24" s="73">
        <f t="shared" ca="1" si="9"/>
        <v>0</v>
      </c>
      <c r="AB24" s="93"/>
      <c r="AC24" s="75">
        <f ca="1">ROUND(IF($H24="Oui",0,SUMIFS(données!$C$33:$C$39,données!$A$33:$A$39,$I24)),2)</f>
        <v>0</v>
      </c>
      <c r="AD24" s="75" cm="1">
        <f t="array" aca="1" ref="AD24" ca="1">ROUND((SUMPRODUCT((données!$L$2:$R$2=$I24)*(données!$A$3:$A$17=J$1)*(données!$B$3:$B$17=J$2)*données!$L$3:$R$17)*$J24)+(SUMPRODUCT((données!$L$2:$R$2=$I24)*(données!$A$3:$A$17=K$1)*(données!$B$3:$B$17=K$2)*données!$L$3:$R$17)*$K24)+(SUMPRODUCT((données!$L$2:$R$2=$I24)*(données!$A$3:$A$17=L$1)*(données!$B$3:$B$17=L$2)*données!$L$3:$R$17)*$L24)+(SUMPRODUCT((données!$L$2:$R$2=$I24)*(données!$A$3:$A$17=M$1)*(données!$B$3:$B$17=M$2)*données!$L$3:$R$17)*$M24)+(SUMPRODUCT((données!$L$2:$R$2=$I24)*(données!$A$3:$A$17=N$1)*(données!$B$3:$B$17=N$2)*données!$L$3:$R$17)*$N24)+(SUMPRODUCT((données!$L$2:$R$2=$I24)*(données!$A$3:$A$17=O$1)*(données!$B$3:$B$17=O$2)*données!$L$3:$R$17)*$O24)+(SUMPRODUCT((données!$L$2:$R$2=$I24)*(données!$A$3:$A$17=P$1)*(données!$B$3:$B$17=Q$2)*données!$L$3:$R$17)*$P24)+(SUMPRODUCT((données!$L$2:$R$2=$I24)*(données!$A$3:$A$17=Q$1)*(données!$B$3:$B$17=Q$2)*données!$L$3:$R$17)*$Q24)+(SUMPRODUCT((données!$L$2:$R$2=$I24)*(données!$A$3:$A$17=R$1)*(données!$B$3:$B$17=R$2)*données!$L$3:$R$17)*$R24)+(SUMPRODUCT((données!$L$2:$R$2=$I24)*(données!$A$3:$A$17=S$1)*(données!$B$3:$B$17=S$2)*données!$L$3:$R$17)*$S24)+(SUMPRODUCT((données!$L$2:$R$2=$I24)*(données!$A$3:$A$17=T$1)*(données!$B$3:$B$17=T$2)*données!$L$3:$R$17)*$T24)+(SUMPRODUCT((données!$L$2:$R$2=$I24)*(données!$A$3:$A$17=U$1)*(données!$B$3:$B$17=U$2)*données!$L$3:$R$17)*$U24)+(SUMPRODUCT((données!$L$2:$R$2=$I24)*(données!$A$3:$A$17=V$1)*(données!$B$3:$B$17=V$2)*données!$L$3:$R$17)*$V24)+(SUMPRODUCT((données!$L$2:$R$2=$I24)*(données!$A$3:$A$17=W$1)*(données!$B$3:$B$17=W$2)*données!$L$3:$R$17)*$W24)+(SUMPRODUCT((données!$L$2:$R$2=$I24)*(données!$A$3:$A$17=AA$1)*(données!$B$3:$B$17=AA$2)*données!$L$3:$R$17)*$AA24),2)</f>
        <v>0</v>
      </c>
      <c r="AE24" s="75" cm="1">
        <f t="array" aca="1" ref="AE24" ca="1">IFERROR(_xlfn.XLOOKUP(AE$1,INDIRECT("'"&amp;$A24&amp;"'!$a:$a"),INDIRECT("'"&amp;$A24&amp;"'!$f:$f"),FALSE),0)</f>
        <v>0</v>
      </c>
      <c r="AF24" s="75">
        <f t="shared" ca="1" si="5"/>
        <v>0</v>
      </c>
      <c r="AG24" s="75">
        <f t="shared" ca="1" si="6"/>
        <v>0</v>
      </c>
      <c r="AH24" s="74" cm="1">
        <f t="array" aca="1" ref="AH24" ca="1">IFERROR(_xlfn.XLOOKUP(AH$1,INDIRECT("'"&amp;$A24&amp;"'!$A:$A"),INDIRECT("'"&amp;$A24&amp;"'!$b:$b"),FALSE),0)</f>
        <v>0</v>
      </c>
      <c r="AI24" s="74">
        <f ca="1">IFERROR(_xlfn.XLOOKUP($I24,données!$A$33:$A$39,données!$D$33:$D$39,0),0)</f>
        <v>0</v>
      </c>
      <c r="AJ24" s="74">
        <f ca="1">IFERROR(_xlfn.XLOOKUP($I24,données!$A$33:$A$39,données!$E$33:$E$39,0),0)</f>
        <v>0</v>
      </c>
      <c r="AK24" s="74">
        <f ca="1">IFERROR(_xlfn.XLOOKUP($I24,données!$A$33:$A$39,données!$F$33:$F$39,0),0)</f>
        <v>0</v>
      </c>
      <c r="AL24" s="74">
        <f ca="1">IFERROR(_xlfn.XLOOKUP($I24,données!$A$33:$A$39,données!$G$33:$G$39,0),0)</f>
        <v>0</v>
      </c>
      <c r="AM24" s="74">
        <f ca="1">IFERROR(_xlfn.XLOOKUP($I24,données!$A$33:$A$39,données!$H$33:$H$39,0),0)</f>
        <v>0</v>
      </c>
      <c r="AN24" s="74"/>
      <c r="AO24" s="74"/>
      <c r="AP24" s="71"/>
      <c r="AQ24" s="82"/>
    </row>
    <row r="25" spans="1:43" s="68" customFormat="1" ht="14" x14ac:dyDescent="0.2">
      <c r="A25" s="71">
        <f t="shared" si="7"/>
        <v>21</v>
      </c>
      <c r="B25" s="71">
        <f t="shared" ca="1" si="2"/>
        <v>0</v>
      </c>
      <c r="C25" s="71">
        <f t="shared" ca="1" si="2"/>
        <v>0</v>
      </c>
      <c r="D25" s="71">
        <f t="shared" ca="1" si="2"/>
        <v>0</v>
      </c>
      <c r="E25" s="71">
        <f t="shared" ca="1" si="2"/>
        <v>0</v>
      </c>
      <c r="F25" s="71">
        <f t="shared" ca="1" si="3"/>
        <v>0</v>
      </c>
      <c r="G25" s="89">
        <f t="shared" ca="1" si="2"/>
        <v>0</v>
      </c>
      <c r="H25" s="72" cm="1">
        <f t="array" aca="1" ref="H25" ca="1">IFERROR(_xlfn.XLOOKUP(H$1,INDIRECT("'"&amp;$A25&amp;"'!$A:$A"),INDIRECT("'"&amp;$A25&amp;"'!$b:$b"),FALSE),0)</f>
        <v>0</v>
      </c>
      <c r="I25" s="71" cm="1">
        <f t="array" aca="1" ref="I25" ca="1">IFERROR(IF($H25="Oui",_xlfn.XLOOKUP(I$2,INDIRECT("'"&amp;$A25&amp;"'!$A:$A"),INDIRECT("'"&amp;$A25&amp;"'!$b:$b"),FALSE),_xlfn.XLOOKUP(I$1,INDIRECT("'"&amp;$A25&amp;"'!$C$19:$C$25"),INDIRECT("'"&amp;$A25&amp;"'!$A$19:$A$25"),données!$A$39)),0)</f>
        <v>0</v>
      </c>
      <c r="J25" s="73">
        <f t="shared" ca="1" si="8"/>
        <v>0</v>
      </c>
      <c r="K25" s="74">
        <f t="shared" ca="1" si="10"/>
        <v>0</v>
      </c>
      <c r="L25" s="74">
        <f t="shared" ca="1" si="10"/>
        <v>0</v>
      </c>
      <c r="M25" s="74">
        <f t="shared" ca="1" si="10"/>
        <v>0</v>
      </c>
      <c r="N25" s="74">
        <f t="shared" ca="1" si="10"/>
        <v>0</v>
      </c>
      <c r="O25" s="74">
        <f t="shared" ca="1" si="10"/>
        <v>0</v>
      </c>
      <c r="P25" s="74">
        <f t="shared" ca="1" si="10"/>
        <v>0</v>
      </c>
      <c r="Q25" s="74">
        <f t="shared" ca="1" si="10"/>
        <v>0</v>
      </c>
      <c r="R25" s="74">
        <f t="shared" ca="1" si="10"/>
        <v>0</v>
      </c>
      <c r="S25" s="74">
        <f t="shared" ca="1" si="10"/>
        <v>0</v>
      </c>
      <c r="T25" s="74">
        <f t="shared" ca="1" si="10"/>
        <v>0</v>
      </c>
      <c r="U25" s="74">
        <f t="shared" ca="1" si="10"/>
        <v>0</v>
      </c>
      <c r="V25" s="74">
        <f t="shared" ca="1" si="10"/>
        <v>0</v>
      </c>
      <c r="W25" s="74">
        <f t="shared" ca="1" si="10"/>
        <v>0</v>
      </c>
      <c r="X25" s="74">
        <f t="shared" ca="1" si="10"/>
        <v>0</v>
      </c>
      <c r="Y25" s="74">
        <f t="shared" ca="1" si="10"/>
        <v>0</v>
      </c>
      <c r="Z25" s="74">
        <f t="shared" ca="1" si="10"/>
        <v>0</v>
      </c>
      <c r="AA25" s="73">
        <f t="shared" ca="1" si="9"/>
        <v>0</v>
      </c>
      <c r="AB25" s="93"/>
      <c r="AC25" s="75">
        <f ca="1">ROUND(IF($H25="Oui",0,SUMIFS(données!$C$33:$C$39,données!$A$33:$A$39,$I25)),2)</f>
        <v>0</v>
      </c>
      <c r="AD25" s="75" cm="1">
        <f t="array" aca="1" ref="AD25" ca="1">ROUND((SUMPRODUCT((données!$L$2:$R$2=$I25)*(données!$A$3:$A$17=J$1)*(données!$B$3:$B$17=J$2)*données!$L$3:$R$17)*$J25)+(SUMPRODUCT((données!$L$2:$R$2=$I25)*(données!$A$3:$A$17=K$1)*(données!$B$3:$B$17=K$2)*données!$L$3:$R$17)*$K25)+(SUMPRODUCT((données!$L$2:$R$2=$I25)*(données!$A$3:$A$17=L$1)*(données!$B$3:$B$17=L$2)*données!$L$3:$R$17)*$L25)+(SUMPRODUCT((données!$L$2:$R$2=$I25)*(données!$A$3:$A$17=M$1)*(données!$B$3:$B$17=M$2)*données!$L$3:$R$17)*$M25)+(SUMPRODUCT((données!$L$2:$R$2=$I25)*(données!$A$3:$A$17=N$1)*(données!$B$3:$B$17=N$2)*données!$L$3:$R$17)*$N25)+(SUMPRODUCT((données!$L$2:$R$2=$I25)*(données!$A$3:$A$17=O$1)*(données!$B$3:$B$17=O$2)*données!$L$3:$R$17)*$O25)+(SUMPRODUCT((données!$L$2:$R$2=$I25)*(données!$A$3:$A$17=P$1)*(données!$B$3:$B$17=Q$2)*données!$L$3:$R$17)*$P25)+(SUMPRODUCT((données!$L$2:$R$2=$I25)*(données!$A$3:$A$17=Q$1)*(données!$B$3:$B$17=Q$2)*données!$L$3:$R$17)*$Q25)+(SUMPRODUCT((données!$L$2:$R$2=$I25)*(données!$A$3:$A$17=R$1)*(données!$B$3:$B$17=R$2)*données!$L$3:$R$17)*$R25)+(SUMPRODUCT((données!$L$2:$R$2=$I25)*(données!$A$3:$A$17=S$1)*(données!$B$3:$B$17=S$2)*données!$L$3:$R$17)*$S25)+(SUMPRODUCT((données!$L$2:$R$2=$I25)*(données!$A$3:$A$17=T$1)*(données!$B$3:$B$17=T$2)*données!$L$3:$R$17)*$T25)+(SUMPRODUCT((données!$L$2:$R$2=$I25)*(données!$A$3:$A$17=U$1)*(données!$B$3:$B$17=U$2)*données!$L$3:$R$17)*$U25)+(SUMPRODUCT((données!$L$2:$R$2=$I25)*(données!$A$3:$A$17=V$1)*(données!$B$3:$B$17=V$2)*données!$L$3:$R$17)*$V25)+(SUMPRODUCT((données!$L$2:$R$2=$I25)*(données!$A$3:$A$17=W$1)*(données!$B$3:$B$17=W$2)*données!$L$3:$R$17)*$W25)+(SUMPRODUCT((données!$L$2:$R$2=$I25)*(données!$A$3:$A$17=AA$1)*(données!$B$3:$B$17=AA$2)*données!$L$3:$R$17)*$AA25),2)</f>
        <v>0</v>
      </c>
      <c r="AE25" s="75" cm="1">
        <f t="array" aca="1" ref="AE25" ca="1">IFERROR(_xlfn.XLOOKUP(AE$1,INDIRECT("'"&amp;$A25&amp;"'!$a:$a"),INDIRECT("'"&amp;$A25&amp;"'!$f:$f"),FALSE),0)</f>
        <v>0</v>
      </c>
      <c r="AF25" s="75">
        <f t="shared" ca="1" si="5"/>
        <v>0</v>
      </c>
      <c r="AG25" s="75">
        <f t="shared" ca="1" si="6"/>
        <v>0</v>
      </c>
      <c r="AH25" s="74" cm="1">
        <f t="array" aca="1" ref="AH25" ca="1">IFERROR(_xlfn.XLOOKUP(AH$1,INDIRECT("'"&amp;$A25&amp;"'!$A:$A"),INDIRECT("'"&amp;$A25&amp;"'!$b:$b"),FALSE),0)</f>
        <v>0</v>
      </c>
      <c r="AI25" s="74">
        <f ca="1">IFERROR(_xlfn.XLOOKUP($I25,données!$A$33:$A$39,données!$D$33:$D$39,0),0)</f>
        <v>0</v>
      </c>
      <c r="AJ25" s="74">
        <f ca="1">IFERROR(_xlfn.XLOOKUP($I25,données!$A$33:$A$39,données!$E$33:$E$39,0),0)</f>
        <v>0</v>
      </c>
      <c r="AK25" s="74">
        <f ca="1">IFERROR(_xlfn.XLOOKUP($I25,données!$A$33:$A$39,données!$F$33:$F$39,0),0)</f>
        <v>0</v>
      </c>
      <c r="AL25" s="74">
        <f ca="1">IFERROR(_xlfn.XLOOKUP($I25,données!$A$33:$A$39,données!$G$33:$G$39,0),0)</f>
        <v>0</v>
      </c>
      <c r="AM25" s="74">
        <f ca="1">IFERROR(_xlfn.XLOOKUP($I25,données!$A$33:$A$39,données!$H$33:$H$39,0),0)</f>
        <v>0</v>
      </c>
      <c r="AN25" s="74"/>
      <c r="AO25" s="74"/>
      <c r="AP25" s="71"/>
      <c r="AQ25" s="82"/>
    </row>
    <row r="26" spans="1:43" s="68" customFormat="1" ht="14" x14ac:dyDescent="0.2">
      <c r="A26" s="71">
        <f t="shared" si="7"/>
        <v>22</v>
      </c>
      <c r="B26" s="71">
        <f t="shared" ca="1" si="2"/>
        <v>0</v>
      </c>
      <c r="C26" s="71">
        <f t="shared" ca="1" si="2"/>
        <v>0</v>
      </c>
      <c r="D26" s="71">
        <f t="shared" ca="1" si="2"/>
        <v>0</v>
      </c>
      <c r="E26" s="71">
        <f t="shared" ca="1" si="2"/>
        <v>0</v>
      </c>
      <c r="F26" s="71">
        <f t="shared" ca="1" si="3"/>
        <v>0</v>
      </c>
      <c r="G26" s="89">
        <f t="shared" ca="1" si="2"/>
        <v>0</v>
      </c>
      <c r="H26" s="72" cm="1">
        <f t="array" aca="1" ref="H26" ca="1">IFERROR(_xlfn.XLOOKUP(H$1,INDIRECT("'"&amp;$A26&amp;"'!$A:$A"),INDIRECT("'"&amp;$A26&amp;"'!$b:$b"),FALSE),0)</f>
        <v>0</v>
      </c>
      <c r="I26" s="71" cm="1">
        <f t="array" aca="1" ref="I26" ca="1">IFERROR(IF($H26="Oui",_xlfn.XLOOKUP(I$2,INDIRECT("'"&amp;$A26&amp;"'!$A:$A"),INDIRECT("'"&amp;$A26&amp;"'!$b:$b"),FALSE),_xlfn.XLOOKUP(I$1,INDIRECT("'"&amp;$A26&amp;"'!$C$19:$C$25"),INDIRECT("'"&amp;$A26&amp;"'!$A$19:$A$25"),données!$A$39)),0)</f>
        <v>0</v>
      </c>
      <c r="J26" s="73">
        <f t="shared" ca="1" si="8"/>
        <v>0</v>
      </c>
      <c r="K26" s="74">
        <f t="shared" ca="1" si="10"/>
        <v>0</v>
      </c>
      <c r="L26" s="74">
        <f t="shared" ca="1" si="10"/>
        <v>0</v>
      </c>
      <c r="M26" s="74">
        <f t="shared" ca="1" si="10"/>
        <v>0</v>
      </c>
      <c r="N26" s="74">
        <f t="shared" ca="1" si="10"/>
        <v>0</v>
      </c>
      <c r="O26" s="74">
        <f t="shared" ca="1" si="10"/>
        <v>0</v>
      </c>
      <c r="P26" s="74">
        <f t="shared" ca="1" si="10"/>
        <v>0</v>
      </c>
      <c r="Q26" s="74">
        <f t="shared" ca="1" si="10"/>
        <v>0</v>
      </c>
      <c r="R26" s="74">
        <f t="shared" ca="1" si="10"/>
        <v>0</v>
      </c>
      <c r="S26" s="74">
        <f t="shared" ca="1" si="10"/>
        <v>0</v>
      </c>
      <c r="T26" s="74">
        <f t="shared" ca="1" si="10"/>
        <v>0</v>
      </c>
      <c r="U26" s="74">
        <f t="shared" ca="1" si="10"/>
        <v>0</v>
      </c>
      <c r="V26" s="74">
        <f t="shared" ca="1" si="10"/>
        <v>0</v>
      </c>
      <c r="W26" s="74">
        <f t="shared" ca="1" si="10"/>
        <v>0</v>
      </c>
      <c r="X26" s="74">
        <f t="shared" ca="1" si="10"/>
        <v>0</v>
      </c>
      <c r="Y26" s="74">
        <f t="shared" ca="1" si="10"/>
        <v>0</v>
      </c>
      <c r="Z26" s="74">
        <f t="shared" ca="1" si="10"/>
        <v>0</v>
      </c>
      <c r="AA26" s="73">
        <f t="shared" ca="1" si="9"/>
        <v>0</v>
      </c>
      <c r="AB26" s="93"/>
      <c r="AC26" s="75">
        <f ca="1">ROUND(IF($H26="Oui",0,SUMIFS(données!$C$33:$C$39,données!$A$33:$A$39,$I26)),2)</f>
        <v>0</v>
      </c>
      <c r="AD26" s="75" cm="1">
        <f t="array" aca="1" ref="AD26" ca="1">ROUND((SUMPRODUCT((données!$L$2:$R$2=$I26)*(données!$A$3:$A$17=J$1)*(données!$B$3:$B$17=J$2)*données!$L$3:$R$17)*$J26)+(SUMPRODUCT((données!$L$2:$R$2=$I26)*(données!$A$3:$A$17=K$1)*(données!$B$3:$B$17=K$2)*données!$L$3:$R$17)*$K26)+(SUMPRODUCT((données!$L$2:$R$2=$I26)*(données!$A$3:$A$17=L$1)*(données!$B$3:$B$17=L$2)*données!$L$3:$R$17)*$L26)+(SUMPRODUCT((données!$L$2:$R$2=$I26)*(données!$A$3:$A$17=M$1)*(données!$B$3:$B$17=M$2)*données!$L$3:$R$17)*$M26)+(SUMPRODUCT((données!$L$2:$R$2=$I26)*(données!$A$3:$A$17=N$1)*(données!$B$3:$B$17=N$2)*données!$L$3:$R$17)*$N26)+(SUMPRODUCT((données!$L$2:$R$2=$I26)*(données!$A$3:$A$17=O$1)*(données!$B$3:$B$17=O$2)*données!$L$3:$R$17)*$O26)+(SUMPRODUCT((données!$L$2:$R$2=$I26)*(données!$A$3:$A$17=P$1)*(données!$B$3:$B$17=Q$2)*données!$L$3:$R$17)*$P26)+(SUMPRODUCT((données!$L$2:$R$2=$I26)*(données!$A$3:$A$17=Q$1)*(données!$B$3:$B$17=Q$2)*données!$L$3:$R$17)*$Q26)+(SUMPRODUCT((données!$L$2:$R$2=$I26)*(données!$A$3:$A$17=R$1)*(données!$B$3:$B$17=R$2)*données!$L$3:$R$17)*$R26)+(SUMPRODUCT((données!$L$2:$R$2=$I26)*(données!$A$3:$A$17=S$1)*(données!$B$3:$B$17=S$2)*données!$L$3:$R$17)*$S26)+(SUMPRODUCT((données!$L$2:$R$2=$I26)*(données!$A$3:$A$17=T$1)*(données!$B$3:$B$17=T$2)*données!$L$3:$R$17)*$T26)+(SUMPRODUCT((données!$L$2:$R$2=$I26)*(données!$A$3:$A$17=U$1)*(données!$B$3:$B$17=U$2)*données!$L$3:$R$17)*$U26)+(SUMPRODUCT((données!$L$2:$R$2=$I26)*(données!$A$3:$A$17=V$1)*(données!$B$3:$B$17=V$2)*données!$L$3:$R$17)*$V26)+(SUMPRODUCT((données!$L$2:$R$2=$I26)*(données!$A$3:$A$17=W$1)*(données!$B$3:$B$17=W$2)*données!$L$3:$R$17)*$W26)+(SUMPRODUCT((données!$L$2:$R$2=$I26)*(données!$A$3:$A$17=AA$1)*(données!$B$3:$B$17=AA$2)*données!$L$3:$R$17)*$AA26),2)</f>
        <v>0</v>
      </c>
      <c r="AE26" s="75" cm="1">
        <f t="array" aca="1" ref="AE26" ca="1">IFERROR(_xlfn.XLOOKUP(AE$1,INDIRECT("'"&amp;$A26&amp;"'!$a:$a"),INDIRECT("'"&amp;$A26&amp;"'!$f:$f"),FALSE),0)</f>
        <v>0</v>
      </c>
      <c r="AF26" s="75">
        <f t="shared" ca="1" si="5"/>
        <v>0</v>
      </c>
      <c r="AG26" s="75">
        <f t="shared" ca="1" si="6"/>
        <v>0</v>
      </c>
      <c r="AH26" s="74" cm="1">
        <f t="array" aca="1" ref="AH26" ca="1">IFERROR(_xlfn.XLOOKUP(AH$1,INDIRECT("'"&amp;$A26&amp;"'!$A:$A"),INDIRECT("'"&amp;$A26&amp;"'!$b:$b"),FALSE),0)</f>
        <v>0</v>
      </c>
      <c r="AI26" s="74">
        <f ca="1">IFERROR(_xlfn.XLOOKUP($I26,données!$A$33:$A$39,données!$D$33:$D$39,0),0)</f>
        <v>0</v>
      </c>
      <c r="AJ26" s="74">
        <f ca="1">IFERROR(_xlfn.XLOOKUP($I26,données!$A$33:$A$39,données!$E$33:$E$39,0),0)</f>
        <v>0</v>
      </c>
      <c r="AK26" s="74">
        <f ca="1">IFERROR(_xlfn.XLOOKUP($I26,données!$A$33:$A$39,données!$F$33:$F$39,0),0)</f>
        <v>0</v>
      </c>
      <c r="AL26" s="74">
        <f ca="1">IFERROR(_xlfn.XLOOKUP($I26,données!$A$33:$A$39,données!$G$33:$G$39,0),0)</f>
        <v>0</v>
      </c>
      <c r="AM26" s="74">
        <f ca="1">IFERROR(_xlfn.XLOOKUP($I26,données!$A$33:$A$39,données!$H$33:$H$39,0),0)</f>
        <v>0</v>
      </c>
      <c r="AN26" s="74"/>
      <c r="AO26" s="74"/>
      <c r="AP26" s="71"/>
      <c r="AQ26" s="82"/>
    </row>
    <row r="27" spans="1:43" s="68" customFormat="1" ht="14" x14ac:dyDescent="0.2">
      <c r="A27" s="71">
        <f t="shared" si="7"/>
        <v>23</v>
      </c>
      <c r="B27" s="71">
        <f t="shared" ca="1" si="2"/>
        <v>0</v>
      </c>
      <c r="C27" s="71">
        <f t="shared" ca="1" si="2"/>
        <v>0</v>
      </c>
      <c r="D27" s="71">
        <f t="shared" ca="1" si="2"/>
        <v>0</v>
      </c>
      <c r="E27" s="71">
        <f t="shared" ca="1" si="2"/>
        <v>0</v>
      </c>
      <c r="F27" s="71">
        <f t="shared" ca="1" si="3"/>
        <v>0</v>
      </c>
      <c r="G27" s="89">
        <f t="shared" ca="1" si="2"/>
        <v>0</v>
      </c>
      <c r="H27" s="72" cm="1">
        <f t="array" aca="1" ref="H27" ca="1">IFERROR(_xlfn.XLOOKUP(H$1,INDIRECT("'"&amp;$A27&amp;"'!$A:$A"),INDIRECT("'"&amp;$A27&amp;"'!$b:$b"),FALSE),0)</f>
        <v>0</v>
      </c>
      <c r="I27" s="71" cm="1">
        <f t="array" aca="1" ref="I27" ca="1">IFERROR(IF($H27="Oui",_xlfn.XLOOKUP(I$2,INDIRECT("'"&amp;$A27&amp;"'!$A:$A"),INDIRECT("'"&amp;$A27&amp;"'!$b:$b"),FALSE),_xlfn.XLOOKUP(I$1,INDIRECT("'"&amp;$A27&amp;"'!$C$19:$C$25"),INDIRECT("'"&amp;$A27&amp;"'!$A$19:$A$25"),données!$A$39)),0)</f>
        <v>0</v>
      </c>
      <c r="J27" s="73">
        <f t="shared" ca="1" si="8"/>
        <v>0</v>
      </c>
      <c r="K27" s="74">
        <f t="shared" ca="1" si="10"/>
        <v>0</v>
      </c>
      <c r="L27" s="74">
        <f t="shared" ca="1" si="10"/>
        <v>0</v>
      </c>
      <c r="M27" s="74">
        <f t="shared" ca="1" si="10"/>
        <v>0</v>
      </c>
      <c r="N27" s="74">
        <f t="shared" ca="1" si="10"/>
        <v>0</v>
      </c>
      <c r="O27" s="74">
        <f t="shared" ca="1" si="10"/>
        <v>0</v>
      </c>
      <c r="P27" s="74">
        <f t="shared" ca="1" si="10"/>
        <v>0</v>
      </c>
      <c r="Q27" s="74">
        <f t="shared" ca="1" si="10"/>
        <v>0</v>
      </c>
      <c r="R27" s="74">
        <f t="shared" ca="1" si="10"/>
        <v>0</v>
      </c>
      <c r="S27" s="74">
        <f t="shared" ca="1" si="10"/>
        <v>0</v>
      </c>
      <c r="T27" s="74">
        <f t="shared" ca="1" si="10"/>
        <v>0</v>
      </c>
      <c r="U27" s="74">
        <f t="shared" ca="1" si="10"/>
        <v>0</v>
      </c>
      <c r="V27" s="74">
        <f t="shared" ca="1" si="10"/>
        <v>0</v>
      </c>
      <c r="W27" s="74">
        <f t="shared" ca="1" si="10"/>
        <v>0</v>
      </c>
      <c r="X27" s="74">
        <f t="shared" ca="1" si="10"/>
        <v>0</v>
      </c>
      <c r="Y27" s="74">
        <f t="shared" ca="1" si="10"/>
        <v>0</v>
      </c>
      <c r="Z27" s="74">
        <f t="shared" ca="1" si="10"/>
        <v>0</v>
      </c>
      <c r="AA27" s="73">
        <f t="shared" ca="1" si="9"/>
        <v>0</v>
      </c>
      <c r="AB27" s="93"/>
      <c r="AC27" s="75">
        <f ca="1">ROUND(IF($H27="Oui",0,SUMIFS(données!$C$33:$C$39,données!$A$33:$A$39,$I27)),2)</f>
        <v>0</v>
      </c>
      <c r="AD27" s="75" cm="1">
        <f t="array" aca="1" ref="AD27" ca="1">ROUND((SUMPRODUCT((données!$L$2:$R$2=$I27)*(données!$A$3:$A$17=J$1)*(données!$B$3:$B$17=J$2)*données!$L$3:$R$17)*$J27)+(SUMPRODUCT((données!$L$2:$R$2=$I27)*(données!$A$3:$A$17=K$1)*(données!$B$3:$B$17=K$2)*données!$L$3:$R$17)*$K27)+(SUMPRODUCT((données!$L$2:$R$2=$I27)*(données!$A$3:$A$17=L$1)*(données!$B$3:$B$17=L$2)*données!$L$3:$R$17)*$L27)+(SUMPRODUCT((données!$L$2:$R$2=$I27)*(données!$A$3:$A$17=M$1)*(données!$B$3:$B$17=M$2)*données!$L$3:$R$17)*$M27)+(SUMPRODUCT((données!$L$2:$R$2=$I27)*(données!$A$3:$A$17=N$1)*(données!$B$3:$B$17=N$2)*données!$L$3:$R$17)*$N27)+(SUMPRODUCT((données!$L$2:$R$2=$I27)*(données!$A$3:$A$17=O$1)*(données!$B$3:$B$17=O$2)*données!$L$3:$R$17)*$O27)+(SUMPRODUCT((données!$L$2:$R$2=$I27)*(données!$A$3:$A$17=P$1)*(données!$B$3:$B$17=Q$2)*données!$L$3:$R$17)*$P27)+(SUMPRODUCT((données!$L$2:$R$2=$I27)*(données!$A$3:$A$17=Q$1)*(données!$B$3:$B$17=Q$2)*données!$L$3:$R$17)*$Q27)+(SUMPRODUCT((données!$L$2:$R$2=$I27)*(données!$A$3:$A$17=R$1)*(données!$B$3:$B$17=R$2)*données!$L$3:$R$17)*$R27)+(SUMPRODUCT((données!$L$2:$R$2=$I27)*(données!$A$3:$A$17=S$1)*(données!$B$3:$B$17=S$2)*données!$L$3:$R$17)*$S27)+(SUMPRODUCT((données!$L$2:$R$2=$I27)*(données!$A$3:$A$17=T$1)*(données!$B$3:$B$17=T$2)*données!$L$3:$R$17)*$T27)+(SUMPRODUCT((données!$L$2:$R$2=$I27)*(données!$A$3:$A$17=U$1)*(données!$B$3:$B$17=U$2)*données!$L$3:$R$17)*$U27)+(SUMPRODUCT((données!$L$2:$R$2=$I27)*(données!$A$3:$A$17=V$1)*(données!$B$3:$B$17=V$2)*données!$L$3:$R$17)*$V27)+(SUMPRODUCT((données!$L$2:$R$2=$I27)*(données!$A$3:$A$17=W$1)*(données!$B$3:$B$17=W$2)*données!$L$3:$R$17)*$W27)+(SUMPRODUCT((données!$L$2:$R$2=$I27)*(données!$A$3:$A$17=AA$1)*(données!$B$3:$B$17=AA$2)*données!$L$3:$R$17)*$AA27),2)</f>
        <v>0</v>
      </c>
      <c r="AE27" s="75" cm="1">
        <f t="array" aca="1" ref="AE27" ca="1">IFERROR(_xlfn.XLOOKUP(AE$1,INDIRECT("'"&amp;$A27&amp;"'!$a:$a"),INDIRECT("'"&amp;$A27&amp;"'!$f:$f"),FALSE),0)</f>
        <v>0</v>
      </c>
      <c r="AF27" s="75">
        <f t="shared" ca="1" si="5"/>
        <v>0</v>
      </c>
      <c r="AG27" s="75">
        <f t="shared" ca="1" si="6"/>
        <v>0</v>
      </c>
      <c r="AH27" s="74" cm="1">
        <f t="array" aca="1" ref="AH27" ca="1">IFERROR(_xlfn.XLOOKUP(AH$1,INDIRECT("'"&amp;$A27&amp;"'!$A:$A"),INDIRECT("'"&amp;$A27&amp;"'!$b:$b"),FALSE),0)</f>
        <v>0</v>
      </c>
      <c r="AI27" s="74">
        <f ca="1">IFERROR(_xlfn.XLOOKUP($I27,données!$A$33:$A$39,données!$D$33:$D$39,0),0)</f>
        <v>0</v>
      </c>
      <c r="AJ27" s="74">
        <f ca="1">IFERROR(_xlfn.XLOOKUP($I27,données!$A$33:$A$39,données!$E$33:$E$39,0),0)</f>
        <v>0</v>
      </c>
      <c r="AK27" s="74">
        <f ca="1">IFERROR(_xlfn.XLOOKUP($I27,données!$A$33:$A$39,données!$F$33:$F$39,0),0)</f>
        <v>0</v>
      </c>
      <c r="AL27" s="74">
        <f ca="1">IFERROR(_xlfn.XLOOKUP($I27,données!$A$33:$A$39,données!$G$33:$G$39,0),0)</f>
        <v>0</v>
      </c>
      <c r="AM27" s="74">
        <f ca="1">IFERROR(_xlfn.XLOOKUP($I27,données!$A$33:$A$39,données!$H$33:$H$39,0),0)</f>
        <v>0</v>
      </c>
      <c r="AN27" s="74"/>
      <c r="AO27" s="74"/>
      <c r="AP27" s="71"/>
      <c r="AQ27" s="82"/>
    </row>
    <row r="28" spans="1:43" s="68" customFormat="1" ht="14" x14ac:dyDescent="0.2">
      <c r="A28" s="71">
        <f t="shared" si="7"/>
        <v>24</v>
      </c>
      <c r="B28" s="71">
        <f t="shared" ca="1" si="2"/>
        <v>0</v>
      </c>
      <c r="C28" s="71">
        <f t="shared" ca="1" si="2"/>
        <v>0</v>
      </c>
      <c r="D28" s="71">
        <f t="shared" ca="1" si="2"/>
        <v>0</v>
      </c>
      <c r="E28" s="71">
        <f t="shared" ca="1" si="2"/>
        <v>0</v>
      </c>
      <c r="F28" s="71">
        <f t="shared" ca="1" si="3"/>
        <v>0</v>
      </c>
      <c r="G28" s="89">
        <f t="shared" ca="1" si="2"/>
        <v>0</v>
      </c>
      <c r="H28" s="72" cm="1">
        <f t="array" aca="1" ref="H28" ca="1">IFERROR(_xlfn.XLOOKUP(H$1,INDIRECT("'"&amp;$A28&amp;"'!$A:$A"),INDIRECT("'"&amp;$A28&amp;"'!$b:$b"),FALSE),0)</f>
        <v>0</v>
      </c>
      <c r="I28" s="71" cm="1">
        <f t="array" aca="1" ref="I28" ca="1">IFERROR(IF($H28="Oui",_xlfn.XLOOKUP(I$2,INDIRECT("'"&amp;$A28&amp;"'!$A:$A"),INDIRECT("'"&amp;$A28&amp;"'!$b:$b"),FALSE),_xlfn.XLOOKUP(I$1,INDIRECT("'"&amp;$A28&amp;"'!$C$19:$C$25"),INDIRECT("'"&amp;$A28&amp;"'!$A$19:$A$25"),données!$A$39)),0)</f>
        <v>0</v>
      </c>
      <c r="J28" s="73">
        <f t="shared" ca="1" si="8"/>
        <v>0</v>
      </c>
      <c r="K28" s="74">
        <f t="shared" ca="1" si="10"/>
        <v>0</v>
      </c>
      <c r="L28" s="74">
        <f t="shared" ca="1" si="10"/>
        <v>0</v>
      </c>
      <c r="M28" s="74">
        <f t="shared" ca="1" si="10"/>
        <v>0</v>
      </c>
      <c r="N28" s="74">
        <f t="shared" ca="1" si="10"/>
        <v>0</v>
      </c>
      <c r="O28" s="74">
        <f t="shared" ca="1" si="10"/>
        <v>0</v>
      </c>
      <c r="P28" s="74">
        <f t="shared" ca="1" si="10"/>
        <v>0</v>
      </c>
      <c r="Q28" s="74">
        <f t="shared" ca="1" si="10"/>
        <v>0</v>
      </c>
      <c r="R28" s="74">
        <f t="shared" ca="1" si="10"/>
        <v>0</v>
      </c>
      <c r="S28" s="74">
        <f t="shared" ca="1" si="10"/>
        <v>0</v>
      </c>
      <c r="T28" s="74">
        <f t="shared" ca="1" si="10"/>
        <v>0</v>
      </c>
      <c r="U28" s="74">
        <f t="shared" ca="1" si="10"/>
        <v>0</v>
      </c>
      <c r="V28" s="74">
        <f t="shared" ca="1" si="10"/>
        <v>0</v>
      </c>
      <c r="W28" s="74">
        <f t="shared" ca="1" si="10"/>
        <v>0</v>
      </c>
      <c r="X28" s="74">
        <f t="shared" ca="1" si="10"/>
        <v>0</v>
      </c>
      <c r="Y28" s="74">
        <f t="shared" ca="1" si="10"/>
        <v>0</v>
      </c>
      <c r="Z28" s="74">
        <f t="shared" ca="1" si="10"/>
        <v>0</v>
      </c>
      <c r="AA28" s="73">
        <f t="shared" ca="1" si="9"/>
        <v>0</v>
      </c>
      <c r="AB28" s="93"/>
      <c r="AC28" s="75">
        <f ca="1">ROUND(IF($H28="Oui",0,SUMIFS(données!$C$33:$C$39,données!$A$33:$A$39,$I28)),2)</f>
        <v>0</v>
      </c>
      <c r="AD28" s="75" cm="1">
        <f t="array" aca="1" ref="AD28" ca="1">ROUND((SUMPRODUCT((données!$L$2:$R$2=$I28)*(données!$A$3:$A$17=J$1)*(données!$B$3:$B$17=J$2)*données!$L$3:$R$17)*$J28)+(SUMPRODUCT((données!$L$2:$R$2=$I28)*(données!$A$3:$A$17=K$1)*(données!$B$3:$B$17=K$2)*données!$L$3:$R$17)*$K28)+(SUMPRODUCT((données!$L$2:$R$2=$I28)*(données!$A$3:$A$17=L$1)*(données!$B$3:$B$17=L$2)*données!$L$3:$R$17)*$L28)+(SUMPRODUCT((données!$L$2:$R$2=$I28)*(données!$A$3:$A$17=M$1)*(données!$B$3:$B$17=M$2)*données!$L$3:$R$17)*$M28)+(SUMPRODUCT((données!$L$2:$R$2=$I28)*(données!$A$3:$A$17=N$1)*(données!$B$3:$B$17=N$2)*données!$L$3:$R$17)*$N28)+(SUMPRODUCT((données!$L$2:$R$2=$I28)*(données!$A$3:$A$17=O$1)*(données!$B$3:$B$17=O$2)*données!$L$3:$R$17)*$O28)+(SUMPRODUCT((données!$L$2:$R$2=$I28)*(données!$A$3:$A$17=P$1)*(données!$B$3:$B$17=Q$2)*données!$L$3:$R$17)*$P28)+(SUMPRODUCT((données!$L$2:$R$2=$I28)*(données!$A$3:$A$17=Q$1)*(données!$B$3:$B$17=Q$2)*données!$L$3:$R$17)*$Q28)+(SUMPRODUCT((données!$L$2:$R$2=$I28)*(données!$A$3:$A$17=R$1)*(données!$B$3:$B$17=R$2)*données!$L$3:$R$17)*$R28)+(SUMPRODUCT((données!$L$2:$R$2=$I28)*(données!$A$3:$A$17=S$1)*(données!$B$3:$B$17=S$2)*données!$L$3:$R$17)*$S28)+(SUMPRODUCT((données!$L$2:$R$2=$I28)*(données!$A$3:$A$17=T$1)*(données!$B$3:$B$17=T$2)*données!$L$3:$R$17)*$T28)+(SUMPRODUCT((données!$L$2:$R$2=$I28)*(données!$A$3:$A$17=U$1)*(données!$B$3:$B$17=U$2)*données!$L$3:$R$17)*$U28)+(SUMPRODUCT((données!$L$2:$R$2=$I28)*(données!$A$3:$A$17=V$1)*(données!$B$3:$B$17=V$2)*données!$L$3:$R$17)*$V28)+(SUMPRODUCT((données!$L$2:$R$2=$I28)*(données!$A$3:$A$17=W$1)*(données!$B$3:$B$17=W$2)*données!$L$3:$R$17)*$W28)+(SUMPRODUCT((données!$L$2:$R$2=$I28)*(données!$A$3:$A$17=AA$1)*(données!$B$3:$B$17=AA$2)*données!$L$3:$R$17)*$AA28),2)</f>
        <v>0</v>
      </c>
      <c r="AE28" s="75" cm="1">
        <f t="array" aca="1" ref="AE28" ca="1">IFERROR(_xlfn.XLOOKUP(AE$1,INDIRECT("'"&amp;$A28&amp;"'!$a:$a"),INDIRECT("'"&amp;$A28&amp;"'!$f:$f"),FALSE),0)</f>
        <v>0</v>
      </c>
      <c r="AF28" s="75">
        <f t="shared" ca="1" si="5"/>
        <v>0</v>
      </c>
      <c r="AG28" s="75">
        <f t="shared" ca="1" si="6"/>
        <v>0</v>
      </c>
      <c r="AH28" s="74" cm="1">
        <f t="array" aca="1" ref="AH28" ca="1">IFERROR(_xlfn.XLOOKUP(AH$1,INDIRECT("'"&amp;$A28&amp;"'!$A:$A"),INDIRECT("'"&amp;$A28&amp;"'!$b:$b"),FALSE),0)</f>
        <v>0</v>
      </c>
      <c r="AI28" s="74">
        <f ca="1">IFERROR(_xlfn.XLOOKUP($I28,données!$A$33:$A$39,données!$D$33:$D$39,0),0)</f>
        <v>0</v>
      </c>
      <c r="AJ28" s="74">
        <f ca="1">IFERROR(_xlfn.XLOOKUP($I28,données!$A$33:$A$39,données!$E$33:$E$39,0),0)</f>
        <v>0</v>
      </c>
      <c r="AK28" s="74">
        <f ca="1">IFERROR(_xlfn.XLOOKUP($I28,données!$A$33:$A$39,données!$F$33:$F$39,0),0)</f>
        <v>0</v>
      </c>
      <c r="AL28" s="74">
        <f ca="1">IFERROR(_xlfn.XLOOKUP($I28,données!$A$33:$A$39,données!$G$33:$G$39,0),0)</f>
        <v>0</v>
      </c>
      <c r="AM28" s="74">
        <f ca="1">IFERROR(_xlfn.XLOOKUP($I28,données!$A$33:$A$39,données!$H$33:$H$39,0),0)</f>
        <v>0</v>
      </c>
      <c r="AN28" s="74"/>
      <c r="AO28" s="74"/>
      <c r="AP28" s="71"/>
      <c r="AQ28" s="82"/>
    </row>
    <row r="29" spans="1:43" s="68" customFormat="1" ht="14" x14ac:dyDescent="0.2">
      <c r="A29" s="71">
        <f t="shared" si="7"/>
        <v>25</v>
      </c>
      <c r="B29" s="71">
        <f t="shared" ca="1" si="2"/>
        <v>0</v>
      </c>
      <c r="C29" s="71">
        <f t="shared" ca="1" si="2"/>
        <v>0</v>
      </c>
      <c r="D29" s="71">
        <f t="shared" ca="1" si="2"/>
        <v>0</v>
      </c>
      <c r="E29" s="71">
        <f t="shared" ca="1" si="2"/>
        <v>0</v>
      </c>
      <c r="F29" s="71">
        <f t="shared" ca="1" si="3"/>
        <v>0</v>
      </c>
      <c r="G29" s="89">
        <f t="shared" ca="1" si="2"/>
        <v>0</v>
      </c>
      <c r="H29" s="72" cm="1">
        <f t="array" aca="1" ref="H29" ca="1">IFERROR(_xlfn.XLOOKUP(H$1,INDIRECT("'"&amp;$A29&amp;"'!$A:$A"),INDIRECT("'"&amp;$A29&amp;"'!$b:$b"),FALSE),0)</f>
        <v>0</v>
      </c>
      <c r="I29" s="71" cm="1">
        <f t="array" aca="1" ref="I29" ca="1">IFERROR(IF($H29="Oui",_xlfn.XLOOKUP(I$2,INDIRECT("'"&amp;$A29&amp;"'!$A:$A"),INDIRECT("'"&amp;$A29&amp;"'!$b:$b"),FALSE),_xlfn.XLOOKUP(I$1,INDIRECT("'"&amp;$A29&amp;"'!$C$19:$C$25"),INDIRECT("'"&amp;$A29&amp;"'!$A$19:$A$25"),données!$A$39)),0)</f>
        <v>0</v>
      </c>
      <c r="J29" s="73">
        <f t="shared" ca="1" si="8"/>
        <v>0</v>
      </c>
      <c r="K29" s="74">
        <f t="shared" ca="1" si="10"/>
        <v>0</v>
      </c>
      <c r="L29" s="74">
        <f t="shared" ca="1" si="10"/>
        <v>0</v>
      </c>
      <c r="M29" s="74">
        <f t="shared" ca="1" si="10"/>
        <v>0</v>
      </c>
      <c r="N29" s="74">
        <f t="shared" ca="1" si="10"/>
        <v>0</v>
      </c>
      <c r="O29" s="74">
        <f t="shared" ca="1" si="10"/>
        <v>0</v>
      </c>
      <c r="P29" s="74">
        <f t="shared" ca="1" si="10"/>
        <v>0</v>
      </c>
      <c r="Q29" s="74">
        <f t="shared" ca="1" si="10"/>
        <v>0</v>
      </c>
      <c r="R29" s="74">
        <f t="shared" ca="1" si="10"/>
        <v>0</v>
      </c>
      <c r="S29" s="74">
        <f t="shared" ca="1" si="10"/>
        <v>0</v>
      </c>
      <c r="T29" s="74">
        <f t="shared" ca="1" si="10"/>
        <v>0</v>
      </c>
      <c r="U29" s="74">
        <f t="shared" ca="1" si="10"/>
        <v>0</v>
      </c>
      <c r="V29" s="74">
        <f t="shared" ca="1" si="10"/>
        <v>0</v>
      </c>
      <c r="W29" s="74">
        <f t="shared" ca="1" si="10"/>
        <v>0</v>
      </c>
      <c r="X29" s="74">
        <f t="shared" ca="1" si="10"/>
        <v>0</v>
      </c>
      <c r="Y29" s="74">
        <f t="shared" ca="1" si="10"/>
        <v>0</v>
      </c>
      <c r="Z29" s="74">
        <f t="shared" ca="1" si="10"/>
        <v>0</v>
      </c>
      <c r="AA29" s="73">
        <f t="shared" ca="1" si="9"/>
        <v>0</v>
      </c>
      <c r="AB29" s="93"/>
      <c r="AC29" s="75">
        <f ca="1">ROUND(IF($H29="Oui",0,SUMIFS(données!$C$33:$C$39,données!$A$33:$A$39,$I29)),2)</f>
        <v>0</v>
      </c>
      <c r="AD29" s="75" cm="1">
        <f t="array" aca="1" ref="AD29" ca="1">ROUND((SUMPRODUCT((données!$L$2:$R$2=$I29)*(données!$A$3:$A$17=J$1)*(données!$B$3:$B$17=J$2)*données!$L$3:$R$17)*$J29)+(SUMPRODUCT((données!$L$2:$R$2=$I29)*(données!$A$3:$A$17=K$1)*(données!$B$3:$B$17=K$2)*données!$L$3:$R$17)*$K29)+(SUMPRODUCT((données!$L$2:$R$2=$I29)*(données!$A$3:$A$17=L$1)*(données!$B$3:$B$17=L$2)*données!$L$3:$R$17)*$L29)+(SUMPRODUCT((données!$L$2:$R$2=$I29)*(données!$A$3:$A$17=M$1)*(données!$B$3:$B$17=M$2)*données!$L$3:$R$17)*$M29)+(SUMPRODUCT((données!$L$2:$R$2=$I29)*(données!$A$3:$A$17=N$1)*(données!$B$3:$B$17=N$2)*données!$L$3:$R$17)*$N29)+(SUMPRODUCT((données!$L$2:$R$2=$I29)*(données!$A$3:$A$17=O$1)*(données!$B$3:$B$17=O$2)*données!$L$3:$R$17)*$O29)+(SUMPRODUCT((données!$L$2:$R$2=$I29)*(données!$A$3:$A$17=P$1)*(données!$B$3:$B$17=Q$2)*données!$L$3:$R$17)*$P29)+(SUMPRODUCT((données!$L$2:$R$2=$I29)*(données!$A$3:$A$17=Q$1)*(données!$B$3:$B$17=Q$2)*données!$L$3:$R$17)*$Q29)+(SUMPRODUCT((données!$L$2:$R$2=$I29)*(données!$A$3:$A$17=R$1)*(données!$B$3:$B$17=R$2)*données!$L$3:$R$17)*$R29)+(SUMPRODUCT((données!$L$2:$R$2=$I29)*(données!$A$3:$A$17=S$1)*(données!$B$3:$B$17=S$2)*données!$L$3:$R$17)*$S29)+(SUMPRODUCT((données!$L$2:$R$2=$I29)*(données!$A$3:$A$17=T$1)*(données!$B$3:$B$17=T$2)*données!$L$3:$R$17)*$T29)+(SUMPRODUCT((données!$L$2:$R$2=$I29)*(données!$A$3:$A$17=U$1)*(données!$B$3:$B$17=U$2)*données!$L$3:$R$17)*$U29)+(SUMPRODUCT((données!$L$2:$R$2=$I29)*(données!$A$3:$A$17=V$1)*(données!$B$3:$B$17=V$2)*données!$L$3:$R$17)*$V29)+(SUMPRODUCT((données!$L$2:$R$2=$I29)*(données!$A$3:$A$17=W$1)*(données!$B$3:$B$17=W$2)*données!$L$3:$R$17)*$W29)+(SUMPRODUCT((données!$L$2:$R$2=$I29)*(données!$A$3:$A$17=AA$1)*(données!$B$3:$B$17=AA$2)*données!$L$3:$R$17)*$AA29),2)</f>
        <v>0</v>
      </c>
      <c r="AE29" s="75" cm="1">
        <f t="array" aca="1" ref="AE29" ca="1">IFERROR(_xlfn.XLOOKUP(AE$1,INDIRECT("'"&amp;$A29&amp;"'!$a:$a"),INDIRECT("'"&amp;$A29&amp;"'!$f:$f"),FALSE),0)</f>
        <v>0</v>
      </c>
      <c r="AF29" s="75">
        <f t="shared" ca="1" si="5"/>
        <v>0</v>
      </c>
      <c r="AG29" s="75">
        <f t="shared" ca="1" si="6"/>
        <v>0</v>
      </c>
      <c r="AH29" s="74" cm="1">
        <f t="array" aca="1" ref="AH29" ca="1">IFERROR(_xlfn.XLOOKUP(AH$1,INDIRECT("'"&amp;$A29&amp;"'!$A:$A"),INDIRECT("'"&amp;$A29&amp;"'!$b:$b"),FALSE),0)</f>
        <v>0</v>
      </c>
      <c r="AI29" s="74">
        <f ca="1">IFERROR(_xlfn.XLOOKUP($I29,données!$A$33:$A$39,données!$D$33:$D$39,0),0)</f>
        <v>0</v>
      </c>
      <c r="AJ29" s="74">
        <f ca="1">IFERROR(_xlfn.XLOOKUP($I29,données!$A$33:$A$39,données!$E$33:$E$39,0),0)</f>
        <v>0</v>
      </c>
      <c r="AK29" s="74">
        <f ca="1">IFERROR(_xlfn.XLOOKUP($I29,données!$A$33:$A$39,données!$F$33:$F$39,0),0)</f>
        <v>0</v>
      </c>
      <c r="AL29" s="74">
        <f ca="1">IFERROR(_xlfn.XLOOKUP($I29,données!$A$33:$A$39,données!$G$33:$G$39,0),0)</f>
        <v>0</v>
      </c>
      <c r="AM29" s="74">
        <f ca="1">IFERROR(_xlfn.XLOOKUP($I29,données!$A$33:$A$39,données!$H$33:$H$39,0),0)</f>
        <v>0</v>
      </c>
      <c r="AN29" s="74"/>
      <c r="AO29" s="74"/>
      <c r="AP29" s="71"/>
      <c r="AQ29" s="82"/>
    </row>
    <row r="30" spans="1:43" s="68" customFormat="1" ht="14" x14ac:dyDescent="0.2">
      <c r="A30" s="71">
        <f t="shared" si="7"/>
        <v>26</v>
      </c>
      <c r="B30" s="71">
        <f t="shared" ca="1" si="2"/>
        <v>0</v>
      </c>
      <c r="C30" s="71">
        <f t="shared" ca="1" si="2"/>
        <v>0</v>
      </c>
      <c r="D30" s="71">
        <f t="shared" ca="1" si="2"/>
        <v>0</v>
      </c>
      <c r="E30" s="71">
        <f t="shared" ca="1" si="2"/>
        <v>0</v>
      </c>
      <c r="F30" s="71">
        <f t="shared" ca="1" si="3"/>
        <v>0</v>
      </c>
      <c r="G30" s="89">
        <f t="shared" ca="1" si="2"/>
        <v>0</v>
      </c>
      <c r="H30" s="72" cm="1">
        <f t="array" aca="1" ref="H30" ca="1">IFERROR(_xlfn.XLOOKUP(H$1,INDIRECT("'"&amp;$A30&amp;"'!$A:$A"),INDIRECT("'"&amp;$A30&amp;"'!$b:$b"),FALSE),0)</f>
        <v>0</v>
      </c>
      <c r="I30" s="71" cm="1">
        <f t="array" aca="1" ref="I30" ca="1">IFERROR(IF($H30="Oui",_xlfn.XLOOKUP(I$2,INDIRECT("'"&amp;$A30&amp;"'!$A:$A"),INDIRECT("'"&amp;$A30&amp;"'!$b:$b"),FALSE),_xlfn.XLOOKUP(I$1,INDIRECT("'"&amp;$A30&amp;"'!$C$19:$C$25"),INDIRECT("'"&amp;$A30&amp;"'!$A$19:$A$25"),données!$A$39)),0)</f>
        <v>0</v>
      </c>
      <c r="J30" s="73">
        <f t="shared" ca="1" si="8"/>
        <v>0</v>
      </c>
      <c r="K30" s="74">
        <f t="shared" ca="1" si="10"/>
        <v>0</v>
      </c>
      <c r="L30" s="74">
        <f t="shared" ca="1" si="10"/>
        <v>0</v>
      </c>
      <c r="M30" s="74">
        <f t="shared" ca="1" si="10"/>
        <v>0</v>
      </c>
      <c r="N30" s="74">
        <f t="shared" ca="1" si="10"/>
        <v>0</v>
      </c>
      <c r="O30" s="74">
        <f t="shared" ca="1" si="10"/>
        <v>0</v>
      </c>
      <c r="P30" s="74">
        <f t="shared" ca="1" si="10"/>
        <v>0</v>
      </c>
      <c r="Q30" s="74">
        <f t="shared" ca="1" si="10"/>
        <v>0</v>
      </c>
      <c r="R30" s="74">
        <f t="shared" ca="1" si="10"/>
        <v>0</v>
      </c>
      <c r="S30" s="74">
        <f t="shared" ca="1" si="10"/>
        <v>0</v>
      </c>
      <c r="T30" s="74">
        <f t="shared" ca="1" si="10"/>
        <v>0</v>
      </c>
      <c r="U30" s="74">
        <f t="shared" ca="1" si="10"/>
        <v>0</v>
      </c>
      <c r="V30" s="74">
        <f t="shared" ca="1" si="10"/>
        <v>0</v>
      </c>
      <c r="W30" s="74">
        <f t="shared" ca="1" si="10"/>
        <v>0</v>
      </c>
      <c r="X30" s="74">
        <f t="shared" ca="1" si="10"/>
        <v>0</v>
      </c>
      <c r="Y30" s="74">
        <f t="shared" ca="1" si="10"/>
        <v>0</v>
      </c>
      <c r="Z30" s="74">
        <f t="shared" ca="1" si="10"/>
        <v>0</v>
      </c>
      <c r="AA30" s="73">
        <f t="shared" ca="1" si="9"/>
        <v>0</v>
      </c>
      <c r="AB30" s="93"/>
      <c r="AC30" s="75">
        <f ca="1">ROUND(IF($H30="Oui",0,SUMIFS(données!$C$33:$C$39,données!$A$33:$A$39,$I30)),2)</f>
        <v>0</v>
      </c>
      <c r="AD30" s="75" cm="1">
        <f t="array" aca="1" ref="AD30" ca="1">ROUND((SUMPRODUCT((données!$L$2:$R$2=$I30)*(données!$A$3:$A$17=J$1)*(données!$B$3:$B$17=J$2)*données!$L$3:$R$17)*$J30)+(SUMPRODUCT((données!$L$2:$R$2=$I30)*(données!$A$3:$A$17=K$1)*(données!$B$3:$B$17=K$2)*données!$L$3:$R$17)*$K30)+(SUMPRODUCT((données!$L$2:$R$2=$I30)*(données!$A$3:$A$17=L$1)*(données!$B$3:$B$17=L$2)*données!$L$3:$R$17)*$L30)+(SUMPRODUCT((données!$L$2:$R$2=$I30)*(données!$A$3:$A$17=M$1)*(données!$B$3:$B$17=M$2)*données!$L$3:$R$17)*$M30)+(SUMPRODUCT((données!$L$2:$R$2=$I30)*(données!$A$3:$A$17=N$1)*(données!$B$3:$B$17=N$2)*données!$L$3:$R$17)*$N30)+(SUMPRODUCT((données!$L$2:$R$2=$I30)*(données!$A$3:$A$17=O$1)*(données!$B$3:$B$17=O$2)*données!$L$3:$R$17)*$O30)+(SUMPRODUCT((données!$L$2:$R$2=$I30)*(données!$A$3:$A$17=P$1)*(données!$B$3:$B$17=Q$2)*données!$L$3:$R$17)*$P30)+(SUMPRODUCT((données!$L$2:$R$2=$I30)*(données!$A$3:$A$17=Q$1)*(données!$B$3:$B$17=Q$2)*données!$L$3:$R$17)*$Q30)+(SUMPRODUCT((données!$L$2:$R$2=$I30)*(données!$A$3:$A$17=R$1)*(données!$B$3:$B$17=R$2)*données!$L$3:$R$17)*$R30)+(SUMPRODUCT((données!$L$2:$R$2=$I30)*(données!$A$3:$A$17=S$1)*(données!$B$3:$B$17=S$2)*données!$L$3:$R$17)*$S30)+(SUMPRODUCT((données!$L$2:$R$2=$I30)*(données!$A$3:$A$17=T$1)*(données!$B$3:$B$17=T$2)*données!$L$3:$R$17)*$T30)+(SUMPRODUCT((données!$L$2:$R$2=$I30)*(données!$A$3:$A$17=U$1)*(données!$B$3:$B$17=U$2)*données!$L$3:$R$17)*$U30)+(SUMPRODUCT((données!$L$2:$R$2=$I30)*(données!$A$3:$A$17=V$1)*(données!$B$3:$B$17=V$2)*données!$L$3:$R$17)*$V30)+(SUMPRODUCT((données!$L$2:$R$2=$I30)*(données!$A$3:$A$17=W$1)*(données!$B$3:$B$17=W$2)*données!$L$3:$R$17)*$W30)+(SUMPRODUCT((données!$L$2:$R$2=$I30)*(données!$A$3:$A$17=AA$1)*(données!$B$3:$B$17=AA$2)*données!$L$3:$R$17)*$AA30),2)</f>
        <v>0</v>
      </c>
      <c r="AE30" s="75" cm="1">
        <f t="array" aca="1" ref="AE30" ca="1">IFERROR(_xlfn.XLOOKUP(AE$1,INDIRECT("'"&amp;$A30&amp;"'!$a:$a"),INDIRECT("'"&amp;$A30&amp;"'!$f:$f"),FALSE),0)</f>
        <v>0</v>
      </c>
      <c r="AF30" s="75">
        <f t="shared" ca="1" si="5"/>
        <v>0</v>
      </c>
      <c r="AG30" s="75">
        <f t="shared" ca="1" si="6"/>
        <v>0</v>
      </c>
      <c r="AH30" s="74" cm="1">
        <f t="array" aca="1" ref="AH30" ca="1">IFERROR(_xlfn.XLOOKUP(AH$1,INDIRECT("'"&amp;$A30&amp;"'!$A:$A"),INDIRECT("'"&amp;$A30&amp;"'!$b:$b"),FALSE),0)</f>
        <v>0</v>
      </c>
      <c r="AI30" s="74">
        <f ca="1">IFERROR(_xlfn.XLOOKUP($I30,données!$A$33:$A$39,données!$D$33:$D$39,0),0)</f>
        <v>0</v>
      </c>
      <c r="AJ30" s="74">
        <f ca="1">IFERROR(_xlfn.XLOOKUP($I30,données!$A$33:$A$39,données!$E$33:$E$39,0),0)</f>
        <v>0</v>
      </c>
      <c r="AK30" s="74">
        <f ca="1">IFERROR(_xlfn.XLOOKUP($I30,données!$A$33:$A$39,données!$F$33:$F$39,0),0)</f>
        <v>0</v>
      </c>
      <c r="AL30" s="74">
        <f ca="1">IFERROR(_xlfn.XLOOKUP($I30,données!$A$33:$A$39,données!$G$33:$G$39,0),0)</f>
        <v>0</v>
      </c>
      <c r="AM30" s="74">
        <f ca="1">IFERROR(_xlfn.XLOOKUP($I30,données!$A$33:$A$39,données!$H$33:$H$39,0),0)</f>
        <v>0</v>
      </c>
      <c r="AN30" s="74"/>
      <c r="AO30" s="74"/>
      <c r="AP30" s="71"/>
      <c r="AQ30" s="82"/>
    </row>
    <row r="31" spans="1:43" s="68" customFormat="1" ht="14" x14ac:dyDescent="0.2">
      <c r="A31" s="71">
        <f t="shared" si="7"/>
        <v>27</v>
      </c>
      <c r="B31" s="71">
        <f t="shared" ca="1" si="2"/>
        <v>0</v>
      </c>
      <c r="C31" s="71">
        <f t="shared" ca="1" si="2"/>
        <v>0</v>
      </c>
      <c r="D31" s="71">
        <f t="shared" ca="1" si="2"/>
        <v>0</v>
      </c>
      <c r="E31" s="71">
        <f t="shared" ca="1" si="2"/>
        <v>0</v>
      </c>
      <c r="F31" s="71">
        <f t="shared" ca="1" si="3"/>
        <v>0</v>
      </c>
      <c r="G31" s="89">
        <f t="shared" ca="1" si="2"/>
        <v>0</v>
      </c>
      <c r="H31" s="72" cm="1">
        <f t="array" aca="1" ref="H31" ca="1">IFERROR(_xlfn.XLOOKUP(H$1,INDIRECT("'"&amp;$A31&amp;"'!$A:$A"),INDIRECT("'"&amp;$A31&amp;"'!$b:$b"),FALSE),0)</f>
        <v>0</v>
      </c>
      <c r="I31" s="71" cm="1">
        <f t="array" aca="1" ref="I31" ca="1">IFERROR(IF($H31="Oui",_xlfn.XLOOKUP(I$2,INDIRECT("'"&amp;$A31&amp;"'!$A:$A"),INDIRECT("'"&amp;$A31&amp;"'!$b:$b"),FALSE),_xlfn.XLOOKUP(I$1,INDIRECT("'"&amp;$A31&amp;"'!$C$19:$C$25"),INDIRECT("'"&amp;$A31&amp;"'!$A$19:$A$25"),données!$A$39)),0)</f>
        <v>0</v>
      </c>
      <c r="J31" s="73">
        <f t="shared" ca="1" si="8"/>
        <v>0</v>
      </c>
      <c r="K31" s="74">
        <f t="shared" ca="1" si="10"/>
        <v>0</v>
      </c>
      <c r="L31" s="74">
        <f t="shared" ca="1" si="10"/>
        <v>0</v>
      </c>
      <c r="M31" s="74">
        <f t="shared" ca="1" si="10"/>
        <v>0</v>
      </c>
      <c r="N31" s="74">
        <f t="shared" ca="1" si="10"/>
        <v>0</v>
      </c>
      <c r="O31" s="74">
        <f t="shared" ca="1" si="10"/>
        <v>0</v>
      </c>
      <c r="P31" s="74">
        <f t="shared" ca="1" si="10"/>
        <v>0</v>
      </c>
      <c r="Q31" s="74">
        <f t="shared" ca="1" si="10"/>
        <v>0</v>
      </c>
      <c r="R31" s="74">
        <f t="shared" ca="1" si="10"/>
        <v>0</v>
      </c>
      <c r="S31" s="74">
        <f t="shared" ca="1" si="10"/>
        <v>0</v>
      </c>
      <c r="T31" s="74">
        <f t="shared" ca="1" si="10"/>
        <v>0</v>
      </c>
      <c r="U31" s="74">
        <f t="shared" ca="1" si="10"/>
        <v>0</v>
      </c>
      <c r="V31" s="74">
        <f t="shared" ca="1" si="10"/>
        <v>0</v>
      </c>
      <c r="W31" s="74">
        <f t="shared" ca="1" si="10"/>
        <v>0</v>
      </c>
      <c r="X31" s="74">
        <f t="shared" ca="1" si="10"/>
        <v>0</v>
      </c>
      <c r="Y31" s="74">
        <f t="shared" ca="1" si="10"/>
        <v>0</v>
      </c>
      <c r="Z31" s="74">
        <f t="shared" ca="1" si="10"/>
        <v>0</v>
      </c>
      <c r="AA31" s="73">
        <f t="shared" ca="1" si="9"/>
        <v>0</v>
      </c>
      <c r="AB31" s="93"/>
      <c r="AC31" s="75">
        <f ca="1">ROUND(IF($H31="Oui",0,SUMIFS(données!$C$33:$C$39,données!$A$33:$A$39,$I31)),2)</f>
        <v>0</v>
      </c>
      <c r="AD31" s="75" cm="1">
        <f t="array" aca="1" ref="AD31" ca="1">ROUND((SUMPRODUCT((données!$L$2:$R$2=$I31)*(données!$A$3:$A$17=J$1)*(données!$B$3:$B$17=J$2)*données!$L$3:$R$17)*$J31)+(SUMPRODUCT((données!$L$2:$R$2=$I31)*(données!$A$3:$A$17=K$1)*(données!$B$3:$B$17=K$2)*données!$L$3:$R$17)*$K31)+(SUMPRODUCT((données!$L$2:$R$2=$I31)*(données!$A$3:$A$17=L$1)*(données!$B$3:$B$17=L$2)*données!$L$3:$R$17)*$L31)+(SUMPRODUCT((données!$L$2:$R$2=$I31)*(données!$A$3:$A$17=M$1)*(données!$B$3:$B$17=M$2)*données!$L$3:$R$17)*$M31)+(SUMPRODUCT((données!$L$2:$R$2=$I31)*(données!$A$3:$A$17=N$1)*(données!$B$3:$B$17=N$2)*données!$L$3:$R$17)*$N31)+(SUMPRODUCT((données!$L$2:$R$2=$I31)*(données!$A$3:$A$17=O$1)*(données!$B$3:$B$17=O$2)*données!$L$3:$R$17)*$O31)+(SUMPRODUCT((données!$L$2:$R$2=$I31)*(données!$A$3:$A$17=P$1)*(données!$B$3:$B$17=Q$2)*données!$L$3:$R$17)*$P31)+(SUMPRODUCT((données!$L$2:$R$2=$I31)*(données!$A$3:$A$17=Q$1)*(données!$B$3:$B$17=Q$2)*données!$L$3:$R$17)*$Q31)+(SUMPRODUCT((données!$L$2:$R$2=$I31)*(données!$A$3:$A$17=R$1)*(données!$B$3:$B$17=R$2)*données!$L$3:$R$17)*$R31)+(SUMPRODUCT((données!$L$2:$R$2=$I31)*(données!$A$3:$A$17=S$1)*(données!$B$3:$B$17=S$2)*données!$L$3:$R$17)*$S31)+(SUMPRODUCT((données!$L$2:$R$2=$I31)*(données!$A$3:$A$17=T$1)*(données!$B$3:$B$17=T$2)*données!$L$3:$R$17)*$T31)+(SUMPRODUCT((données!$L$2:$R$2=$I31)*(données!$A$3:$A$17=U$1)*(données!$B$3:$B$17=U$2)*données!$L$3:$R$17)*$U31)+(SUMPRODUCT((données!$L$2:$R$2=$I31)*(données!$A$3:$A$17=V$1)*(données!$B$3:$B$17=V$2)*données!$L$3:$R$17)*$V31)+(SUMPRODUCT((données!$L$2:$R$2=$I31)*(données!$A$3:$A$17=W$1)*(données!$B$3:$B$17=W$2)*données!$L$3:$R$17)*$W31)+(SUMPRODUCT((données!$L$2:$R$2=$I31)*(données!$A$3:$A$17=AA$1)*(données!$B$3:$B$17=AA$2)*données!$L$3:$R$17)*$AA31),2)</f>
        <v>0</v>
      </c>
      <c r="AE31" s="75" cm="1">
        <f t="array" aca="1" ref="AE31" ca="1">IFERROR(_xlfn.XLOOKUP(AE$1,INDIRECT("'"&amp;$A31&amp;"'!$a:$a"),INDIRECT("'"&amp;$A31&amp;"'!$f:$f"),FALSE),0)</f>
        <v>0</v>
      </c>
      <c r="AF31" s="75">
        <f t="shared" ca="1" si="5"/>
        <v>0</v>
      </c>
      <c r="AG31" s="75">
        <f t="shared" ca="1" si="6"/>
        <v>0</v>
      </c>
      <c r="AH31" s="74" cm="1">
        <f t="array" aca="1" ref="AH31" ca="1">IFERROR(_xlfn.XLOOKUP(AH$1,INDIRECT("'"&amp;$A31&amp;"'!$A:$A"),INDIRECT("'"&amp;$A31&amp;"'!$b:$b"),FALSE),0)</f>
        <v>0</v>
      </c>
      <c r="AI31" s="74">
        <f ca="1">IFERROR(_xlfn.XLOOKUP($I31,données!$A$33:$A$39,données!$D$33:$D$39,0),0)</f>
        <v>0</v>
      </c>
      <c r="AJ31" s="74">
        <f ca="1">IFERROR(_xlfn.XLOOKUP($I31,données!$A$33:$A$39,données!$E$33:$E$39,0),0)</f>
        <v>0</v>
      </c>
      <c r="AK31" s="74">
        <f ca="1">IFERROR(_xlfn.XLOOKUP($I31,données!$A$33:$A$39,données!$F$33:$F$39,0),0)</f>
        <v>0</v>
      </c>
      <c r="AL31" s="74">
        <f ca="1">IFERROR(_xlfn.XLOOKUP($I31,données!$A$33:$A$39,données!$G$33:$G$39,0),0)</f>
        <v>0</v>
      </c>
      <c r="AM31" s="74">
        <f ca="1">IFERROR(_xlfn.XLOOKUP($I31,données!$A$33:$A$39,données!$H$33:$H$39,0),0)</f>
        <v>0</v>
      </c>
      <c r="AN31" s="74"/>
      <c r="AO31" s="74"/>
      <c r="AP31" s="71"/>
      <c r="AQ31" s="82"/>
    </row>
    <row r="32" spans="1:43" s="68" customFormat="1" ht="14" x14ac:dyDescent="0.2">
      <c r="A32" s="71">
        <f t="shared" si="7"/>
        <v>28</v>
      </c>
      <c r="B32" s="71">
        <f t="shared" ca="1" si="2"/>
        <v>0</v>
      </c>
      <c r="C32" s="71">
        <f t="shared" ca="1" si="2"/>
        <v>0</v>
      </c>
      <c r="D32" s="71">
        <f t="shared" ca="1" si="2"/>
        <v>0</v>
      </c>
      <c r="E32" s="71">
        <f t="shared" ca="1" si="2"/>
        <v>0</v>
      </c>
      <c r="F32" s="71">
        <f t="shared" ca="1" si="3"/>
        <v>0</v>
      </c>
      <c r="G32" s="89">
        <f t="shared" ca="1" si="2"/>
        <v>0</v>
      </c>
      <c r="H32" s="72" cm="1">
        <f t="array" aca="1" ref="H32" ca="1">IFERROR(_xlfn.XLOOKUP(H$1,INDIRECT("'"&amp;$A32&amp;"'!$A:$A"),INDIRECT("'"&amp;$A32&amp;"'!$b:$b"),FALSE),0)</f>
        <v>0</v>
      </c>
      <c r="I32" s="71" cm="1">
        <f t="array" aca="1" ref="I32" ca="1">IFERROR(IF($H32="Oui",_xlfn.XLOOKUP(I$2,INDIRECT("'"&amp;$A32&amp;"'!$A:$A"),INDIRECT("'"&amp;$A32&amp;"'!$b:$b"),FALSE),_xlfn.XLOOKUP(I$1,INDIRECT("'"&amp;$A32&amp;"'!$C$19:$C$25"),INDIRECT("'"&amp;$A32&amp;"'!$A$19:$A$25"),données!$A$39)),0)</f>
        <v>0</v>
      </c>
      <c r="J32" s="73">
        <f t="shared" ca="1" si="8"/>
        <v>0</v>
      </c>
      <c r="K32" s="74">
        <f t="shared" ca="1" si="10"/>
        <v>0</v>
      </c>
      <c r="L32" s="74">
        <f t="shared" ca="1" si="10"/>
        <v>0</v>
      </c>
      <c r="M32" s="74">
        <f t="shared" ca="1" si="10"/>
        <v>0</v>
      </c>
      <c r="N32" s="74">
        <f t="shared" ca="1" si="10"/>
        <v>0</v>
      </c>
      <c r="O32" s="74">
        <f t="shared" ca="1" si="10"/>
        <v>0</v>
      </c>
      <c r="P32" s="74">
        <f t="shared" ca="1" si="10"/>
        <v>0</v>
      </c>
      <c r="Q32" s="74">
        <f t="shared" ca="1" si="10"/>
        <v>0</v>
      </c>
      <c r="R32" s="74">
        <f t="shared" ca="1" si="10"/>
        <v>0</v>
      </c>
      <c r="S32" s="74">
        <f t="shared" ca="1" si="10"/>
        <v>0</v>
      </c>
      <c r="T32" s="74">
        <f t="shared" ca="1" si="10"/>
        <v>0</v>
      </c>
      <c r="U32" s="74">
        <f t="shared" ca="1" si="10"/>
        <v>0</v>
      </c>
      <c r="V32" s="74">
        <f t="shared" ca="1" si="10"/>
        <v>0</v>
      </c>
      <c r="W32" s="74">
        <f t="shared" ca="1" si="10"/>
        <v>0</v>
      </c>
      <c r="X32" s="74">
        <f t="shared" ca="1" si="10"/>
        <v>0</v>
      </c>
      <c r="Y32" s="74">
        <f t="shared" ca="1" si="10"/>
        <v>0</v>
      </c>
      <c r="Z32" s="74">
        <f t="shared" ca="1" si="10"/>
        <v>0</v>
      </c>
      <c r="AA32" s="73">
        <f t="shared" ca="1" si="9"/>
        <v>0</v>
      </c>
      <c r="AB32" s="93"/>
      <c r="AC32" s="75">
        <f ca="1">ROUND(IF($H32="Oui",0,SUMIFS(données!$C$33:$C$39,données!$A$33:$A$39,$I32)),2)</f>
        <v>0</v>
      </c>
      <c r="AD32" s="75" cm="1">
        <f t="array" aca="1" ref="AD32" ca="1">ROUND((SUMPRODUCT((données!$L$2:$R$2=$I32)*(données!$A$3:$A$17=J$1)*(données!$B$3:$B$17=J$2)*données!$L$3:$R$17)*$J32)+(SUMPRODUCT((données!$L$2:$R$2=$I32)*(données!$A$3:$A$17=K$1)*(données!$B$3:$B$17=K$2)*données!$L$3:$R$17)*$K32)+(SUMPRODUCT((données!$L$2:$R$2=$I32)*(données!$A$3:$A$17=L$1)*(données!$B$3:$B$17=L$2)*données!$L$3:$R$17)*$L32)+(SUMPRODUCT((données!$L$2:$R$2=$I32)*(données!$A$3:$A$17=M$1)*(données!$B$3:$B$17=M$2)*données!$L$3:$R$17)*$M32)+(SUMPRODUCT((données!$L$2:$R$2=$I32)*(données!$A$3:$A$17=N$1)*(données!$B$3:$B$17=N$2)*données!$L$3:$R$17)*$N32)+(SUMPRODUCT((données!$L$2:$R$2=$I32)*(données!$A$3:$A$17=O$1)*(données!$B$3:$B$17=O$2)*données!$L$3:$R$17)*$O32)+(SUMPRODUCT((données!$L$2:$R$2=$I32)*(données!$A$3:$A$17=P$1)*(données!$B$3:$B$17=Q$2)*données!$L$3:$R$17)*$P32)+(SUMPRODUCT((données!$L$2:$R$2=$I32)*(données!$A$3:$A$17=Q$1)*(données!$B$3:$B$17=Q$2)*données!$L$3:$R$17)*$Q32)+(SUMPRODUCT((données!$L$2:$R$2=$I32)*(données!$A$3:$A$17=R$1)*(données!$B$3:$B$17=R$2)*données!$L$3:$R$17)*$R32)+(SUMPRODUCT((données!$L$2:$R$2=$I32)*(données!$A$3:$A$17=S$1)*(données!$B$3:$B$17=S$2)*données!$L$3:$R$17)*$S32)+(SUMPRODUCT((données!$L$2:$R$2=$I32)*(données!$A$3:$A$17=T$1)*(données!$B$3:$B$17=T$2)*données!$L$3:$R$17)*$T32)+(SUMPRODUCT((données!$L$2:$R$2=$I32)*(données!$A$3:$A$17=U$1)*(données!$B$3:$B$17=U$2)*données!$L$3:$R$17)*$U32)+(SUMPRODUCT((données!$L$2:$R$2=$I32)*(données!$A$3:$A$17=V$1)*(données!$B$3:$B$17=V$2)*données!$L$3:$R$17)*$V32)+(SUMPRODUCT((données!$L$2:$R$2=$I32)*(données!$A$3:$A$17=W$1)*(données!$B$3:$B$17=W$2)*données!$L$3:$R$17)*$W32)+(SUMPRODUCT((données!$L$2:$R$2=$I32)*(données!$A$3:$A$17=AA$1)*(données!$B$3:$B$17=AA$2)*données!$L$3:$R$17)*$AA32),2)</f>
        <v>0</v>
      </c>
      <c r="AE32" s="75" cm="1">
        <f t="array" aca="1" ref="AE32" ca="1">IFERROR(_xlfn.XLOOKUP(AE$1,INDIRECT("'"&amp;$A32&amp;"'!$a:$a"),INDIRECT("'"&amp;$A32&amp;"'!$f:$f"),FALSE),0)</f>
        <v>0</v>
      </c>
      <c r="AF32" s="75">
        <f t="shared" ca="1" si="5"/>
        <v>0</v>
      </c>
      <c r="AG32" s="75">
        <f t="shared" ca="1" si="6"/>
        <v>0</v>
      </c>
      <c r="AH32" s="74" cm="1">
        <f t="array" aca="1" ref="AH32" ca="1">IFERROR(_xlfn.XLOOKUP(AH$1,INDIRECT("'"&amp;$A32&amp;"'!$A:$A"),INDIRECT("'"&amp;$A32&amp;"'!$b:$b"),FALSE),0)</f>
        <v>0</v>
      </c>
      <c r="AI32" s="74">
        <f ca="1">IFERROR(_xlfn.XLOOKUP($I32,données!$A$33:$A$39,données!$D$33:$D$39,0),0)</f>
        <v>0</v>
      </c>
      <c r="AJ32" s="74">
        <f ca="1">IFERROR(_xlfn.XLOOKUP($I32,données!$A$33:$A$39,données!$E$33:$E$39,0),0)</f>
        <v>0</v>
      </c>
      <c r="AK32" s="74">
        <f ca="1">IFERROR(_xlfn.XLOOKUP($I32,données!$A$33:$A$39,données!$F$33:$F$39,0),0)</f>
        <v>0</v>
      </c>
      <c r="AL32" s="74">
        <f ca="1">IFERROR(_xlfn.XLOOKUP($I32,données!$A$33:$A$39,données!$G$33:$G$39,0),0)</f>
        <v>0</v>
      </c>
      <c r="AM32" s="74">
        <f ca="1">IFERROR(_xlfn.XLOOKUP($I32,données!$A$33:$A$39,données!$H$33:$H$39,0),0)</f>
        <v>0</v>
      </c>
      <c r="AN32" s="74"/>
      <c r="AO32" s="74"/>
      <c r="AP32" s="71"/>
      <c r="AQ32" s="82"/>
    </row>
    <row r="33" spans="1:43" s="68" customFormat="1" ht="14" x14ac:dyDescent="0.2">
      <c r="A33" s="71">
        <f t="shared" si="7"/>
        <v>29</v>
      </c>
      <c r="B33" s="71">
        <f t="shared" ca="1" si="2"/>
        <v>0</v>
      </c>
      <c r="C33" s="71">
        <f t="shared" ca="1" si="2"/>
        <v>0</v>
      </c>
      <c r="D33" s="71">
        <f t="shared" ca="1" si="2"/>
        <v>0</v>
      </c>
      <c r="E33" s="71">
        <f t="shared" ca="1" si="2"/>
        <v>0</v>
      </c>
      <c r="F33" s="71">
        <f t="shared" ca="1" si="3"/>
        <v>0</v>
      </c>
      <c r="G33" s="89">
        <f t="shared" ca="1" si="2"/>
        <v>0</v>
      </c>
      <c r="H33" s="72" cm="1">
        <f t="array" aca="1" ref="H33" ca="1">IFERROR(_xlfn.XLOOKUP(H$1,INDIRECT("'"&amp;$A33&amp;"'!$A:$A"),INDIRECT("'"&amp;$A33&amp;"'!$b:$b"),FALSE),0)</f>
        <v>0</v>
      </c>
      <c r="I33" s="71" cm="1">
        <f t="array" aca="1" ref="I33" ca="1">IFERROR(IF($H33="Oui",_xlfn.XLOOKUP(I$2,INDIRECT("'"&amp;$A33&amp;"'!$A:$A"),INDIRECT("'"&amp;$A33&amp;"'!$b:$b"),FALSE),_xlfn.XLOOKUP(I$1,INDIRECT("'"&amp;$A33&amp;"'!$C$19:$C$25"),INDIRECT("'"&amp;$A33&amp;"'!$A$19:$A$25"),données!$A$39)),0)</f>
        <v>0</v>
      </c>
      <c r="J33" s="73">
        <f t="shared" ca="1" si="8"/>
        <v>0</v>
      </c>
      <c r="K33" s="74">
        <f t="shared" ca="1" si="10"/>
        <v>0</v>
      </c>
      <c r="L33" s="74">
        <f t="shared" ca="1" si="10"/>
        <v>0</v>
      </c>
      <c r="M33" s="74">
        <f t="shared" ca="1" si="10"/>
        <v>0</v>
      </c>
      <c r="N33" s="74">
        <f t="shared" ca="1" si="10"/>
        <v>0</v>
      </c>
      <c r="O33" s="74">
        <f t="shared" ca="1" si="10"/>
        <v>0</v>
      </c>
      <c r="P33" s="74">
        <f t="shared" ca="1" si="10"/>
        <v>0</v>
      </c>
      <c r="Q33" s="74">
        <f t="shared" ca="1" si="10"/>
        <v>0</v>
      </c>
      <c r="R33" s="74">
        <f t="shared" ca="1" si="10"/>
        <v>0</v>
      </c>
      <c r="S33" s="74">
        <f t="shared" ca="1" si="10"/>
        <v>0</v>
      </c>
      <c r="T33" s="74">
        <f t="shared" ca="1" si="10"/>
        <v>0</v>
      </c>
      <c r="U33" s="74">
        <f t="shared" ca="1" si="10"/>
        <v>0</v>
      </c>
      <c r="V33" s="74">
        <f t="shared" ca="1" si="10"/>
        <v>0</v>
      </c>
      <c r="W33" s="74">
        <f t="shared" ca="1" si="10"/>
        <v>0</v>
      </c>
      <c r="X33" s="74">
        <f t="shared" ca="1" si="10"/>
        <v>0</v>
      </c>
      <c r="Y33" s="74">
        <f t="shared" ca="1" si="10"/>
        <v>0</v>
      </c>
      <c r="Z33" s="74">
        <f t="shared" ca="1" si="10"/>
        <v>0</v>
      </c>
      <c r="AA33" s="73">
        <f t="shared" ca="1" si="9"/>
        <v>0</v>
      </c>
      <c r="AB33" s="93"/>
      <c r="AC33" s="75">
        <f ca="1">ROUND(IF($H33="Oui",0,SUMIFS(données!$C$33:$C$39,données!$A$33:$A$39,$I33)),2)</f>
        <v>0</v>
      </c>
      <c r="AD33" s="75" cm="1">
        <f t="array" aca="1" ref="AD33" ca="1">ROUND((SUMPRODUCT((données!$L$2:$R$2=$I33)*(données!$A$3:$A$17=J$1)*(données!$B$3:$B$17=J$2)*données!$L$3:$R$17)*$J33)+(SUMPRODUCT((données!$L$2:$R$2=$I33)*(données!$A$3:$A$17=K$1)*(données!$B$3:$B$17=K$2)*données!$L$3:$R$17)*$K33)+(SUMPRODUCT((données!$L$2:$R$2=$I33)*(données!$A$3:$A$17=L$1)*(données!$B$3:$B$17=L$2)*données!$L$3:$R$17)*$L33)+(SUMPRODUCT((données!$L$2:$R$2=$I33)*(données!$A$3:$A$17=M$1)*(données!$B$3:$B$17=M$2)*données!$L$3:$R$17)*$M33)+(SUMPRODUCT((données!$L$2:$R$2=$I33)*(données!$A$3:$A$17=N$1)*(données!$B$3:$B$17=N$2)*données!$L$3:$R$17)*$N33)+(SUMPRODUCT((données!$L$2:$R$2=$I33)*(données!$A$3:$A$17=O$1)*(données!$B$3:$B$17=O$2)*données!$L$3:$R$17)*$O33)+(SUMPRODUCT((données!$L$2:$R$2=$I33)*(données!$A$3:$A$17=P$1)*(données!$B$3:$B$17=Q$2)*données!$L$3:$R$17)*$P33)+(SUMPRODUCT((données!$L$2:$R$2=$I33)*(données!$A$3:$A$17=Q$1)*(données!$B$3:$B$17=Q$2)*données!$L$3:$R$17)*$Q33)+(SUMPRODUCT((données!$L$2:$R$2=$I33)*(données!$A$3:$A$17=R$1)*(données!$B$3:$B$17=R$2)*données!$L$3:$R$17)*$R33)+(SUMPRODUCT((données!$L$2:$R$2=$I33)*(données!$A$3:$A$17=S$1)*(données!$B$3:$B$17=S$2)*données!$L$3:$R$17)*$S33)+(SUMPRODUCT((données!$L$2:$R$2=$I33)*(données!$A$3:$A$17=T$1)*(données!$B$3:$B$17=T$2)*données!$L$3:$R$17)*$T33)+(SUMPRODUCT((données!$L$2:$R$2=$I33)*(données!$A$3:$A$17=U$1)*(données!$B$3:$B$17=U$2)*données!$L$3:$R$17)*$U33)+(SUMPRODUCT((données!$L$2:$R$2=$I33)*(données!$A$3:$A$17=V$1)*(données!$B$3:$B$17=V$2)*données!$L$3:$R$17)*$V33)+(SUMPRODUCT((données!$L$2:$R$2=$I33)*(données!$A$3:$A$17=W$1)*(données!$B$3:$B$17=W$2)*données!$L$3:$R$17)*$W33)+(SUMPRODUCT((données!$L$2:$R$2=$I33)*(données!$A$3:$A$17=AA$1)*(données!$B$3:$B$17=AA$2)*données!$L$3:$R$17)*$AA33),2)</f>
        <v>0</v>
      </c>
      <c r="AE33" s="75" cm="1">
        <f t="array" aca="1" ref="AE33" ca="1">IFERROR(_xlfn.XLOOKUP(AE$1,INDIRECT("'"&amp;$A33&amp;"'!$a:$a"),INDIRECT("'"&amp;$A33&amp;"'!$f:$f"),FALSE),0)</f>
        <v>0</v>
      </c>
      <c r="AF33" s="75">
        <f t="shared" ca="1" si="5"/>
        <v>0</v>
      </c>
      <c r="AG33" s="75">
        <f t="shared" ca="1" si="6"/>
        <v>0</v>
      </c>
      <c r="AH33" s="74" cm="1">
        <f t="array" aca="1" ref="AH33" ca="1">IFERROR(_xlfn.XLOOKUP(AH$1,INDIRECT("'"&amp;$A33&amp;"'!$A:$A"),INDIRECT("'"&amp;$A33&amp;"'!$b:$b"),FALSE),0)</f>
        <v>0</v>
      </c>
      <c r="AI33" s="74">
        <f ca="1">IFERROR(_xlfn.XLOOKUP($I33,données!$A$33:$A$39,données!$D$33:$D$39,0),0)</f>
        <v>0</v>
      </c>
      <c r="AJ33" s="74">
        <f ca="1">IFERROR(_xlfn.XLOOKUP($I33,données!$A$33:$A$39,données!$E$33:$E$39,0),0)</f>
        <v>0</v>
      </c>
      <c r="AK33" s="74">
        <f ca="1">IFERROR(_xlfn.XLOOKUP($I33,données!$A$33:$A$39,données!$F$33:$F$39,0),0)</f>
        <v>0</v>
      </c>
      <c r="AL33" s="74">
        <f ca="1">IFERROR(_xlfn.XLOOKUP($I33,données!$A$33:$A$39,données!$G$33:$G$39,0),0)</f>
        <v>0</v>
      </c>
      <c r="AM33" s="74">
        <f ca="1">IFERROR(_xlfn.XLOOKUP($I33,données!$A$33:$A$39,données!$H$33:$H$39,0),0)</f>
        <v>0</v>
      </c>
      <c r="AN33" s="74"/>
      <c r="AO33" s="74"/>
      <c r="AP33" s="71"/>
      <c r="AQ33" s="82"/>
    </row>
    <row r="34" spans="1:43" s="68" customFormat="1" ht="14" x14ac:dyDescent="0.2">
      <c r="A34" s="71">
        <f t="shared" si="7"/>
        <v>30</v>
      </c>
      <c r="B34" s="71">
        <f t="shared" ca="1" si="2"/>
        <v>0</v>
      </c>
      <c r="C34" s="71">
        <f t="shared" ca="1" si="2"/>
        <v>0</v>
      </c>
      <c r="D34" s="71">
        <f t="shared" ca="1" si="2"/>
        <v>0</v>
      </c>
      <c r="E34" s="71">
        <f t="shared" ca="1" si="2"/>
        <v>0</v>
      </c>
      <c r="F34" s="71">
        <f t="shared" ca="1" si="3"/>
        <v>0</v>
      </c>
      <c r="G34" s="89">
        <f t="shared" ca="1" si="2"/>
        <v>0</v>
      </c>
      <c r="H34" s="72" cm="1">
        <f t="array" aca="1" ref="H34" ca="1">IFERROR(_xlfn.XLOOKUP(H$1,INDIRECT("'"&amp;$A34&amp;"'!$A:$A"),INDIRECT("'"&amp;$A34&amp;"'!$b:$b"),FALSE),0)</f>
        <v>0</v>
      </c>
      <c r="I34" s="71" cm="1">
        <f t="array" aca="1" ref="I34" ca="1">IFERROR(IF($H34="Oui",_xlfn.XLOOKUP(I$2,INDIRECT("'"&amp;$A34&amp;"'!$A:$A"),INDIRECT("'"&amp;$A34&amp;"'!$b:$b"),FALSE),_xlfn.XLOOKUP(I$1,INDIRECT("'"&amp;$A34&amp;"'!$C$19:$C$25"),INDIRECT("'"&amp;$A34&amp;"'!$A$19:$A$25"),données!$A$39)),0)</f>
        <v>0</v>
      </c>
      <c r="J34" s="73">
        <f t="shared" ca="1" si="8"/>
        <v>0</v>
      </c>
      <c r="K34" s="74">
        <f t="shared" ca="1" si="10"/>
        <v>0</v>
      </c>
      <c r="L34" s="74">
        <f t="shared" ca="1" si="10"/>
        <v>0</v>
      </c>
      <c r="M34" s="74">
        <f t="shared" ca="1" si="10"/>
        <v>0</v>
      </c>
      <c r="N34" s="74">
        <f t="shared" ca="1" si="10"/>
        <v>0</v>
      </c>
      <c r="O34" s="74">
        <f t="shared" ca="1" si="10"/>
        <v>0</v>
      </c>
      <c r="P34" s="74">
        <f t="shared" ca="1" si="10"/>
        <v>0</v>
      </c>
      <c r="Q34" s="74">
        <f t="shared" ca="1" si="10"/>
        <v>0</v>
      </c>
      <c r="R34" s="74">
        <f t="shared" ca="1" si="10"/>
        <v>0</v>
      </c>
      <c r="S34" s="74">
        <f t="shared" ca="1" si="10"/>
        <v>0</v>
      </c>
      <c r="T34" s="74">
        <f t="shared" ca="1" si="10"/>
        <v>0</v>
      </c>
      <c r="U34" s="74">
        <f t="shared" ca="1" si="10"/>
        <v>0</v>
      </c>
      <c r="V34" s="74">
        <f t="shared" ca="1" si="10"/>
        <v>0</v>
      </c>
      <c r="W34" s="74">
        <f t="shared" ca="1" si="10"/>
        <v>0</v>
      </c>
      <c r="X34" s="74">
        <f t="shared" ca="1" si="10"/>
        <v>0</v>
      </c>
      <c r="Y34" s="74">
        <f t="shared" ca="1" si="10"/>
        <v>0</v>
      </c>
      <c r="Z34" s="74">
        <f t="shared" ca="1" si="10"/>
        <v>0</v>
      </c>
      <c r="AA34" s="73">
        <f t="shared" ca="1" si="9"/>
        <v>0</v>
      </c>
      <c r="AB34" s="93"/>
      <c r="AC34" s="75">
        <f ca="1">ROUND(IF($H34="Oui",0,SUMIFS(données!$C$33:$C$39,données!$A$33:$A$39,$I34)),2)</f>
        <v>0</v>
      </c>
      <c r="AD34" s="75" cm="1">
        <f t="array" aca="1" ref="AD34" ca="1">ROUND((SUMPRODUCT((données!$L$2:$R$2=$I34)*(données!$A$3:$A$17=J$1)*(données!$B$3:$B$17=J$2)*données!$L$3:$R$17)*$J34)+(SUMPRODUCT((données!$L$2:$R$2=$I34)*(données!$A$3:$A$17=K$1)*(données!$B$3:$B$17=K$2)*données!$L$3:$R$17)*$K34)+(SUMPRODUCT((données!$L$2:$R$2=$I34)*(données!$A$3:$A$17=L$1)*(données!$B$3:$B$17=L$2)*données!$L$3:$R$17)*$L34)+(SUMPRODUCT((données!$L$2:$R$2=$I34)*(données!$A$3:$A$17=M$1)*(données!$B$3:$B$17=M$2)*données!$L$3:$R$17)*$M34)+(SUMPRODUCT((données!$L$2:$R$2=$I34)*(données!$A$3:$A$17=N$1)*(données!$B$3:$B$17=N$2)*données!$L$3:$R$17)*$N34)+(SUMPRODUCT((données!$L$2:$R$2=$I34)*(données!$A$3:$A$17=O$1)*(données!$B$3:$B$17=O$2)*données!$L$3:$R$17)*$O34)+(SUMPRODUCT((données!$L$2:$R$2=$I34)*(données!$A$3:$A$17=P$1)*(données!$B$3:$B$17=Q$2)*données!$L$3:$R$17)*$P34)+(SUMPRODUCT((données!$L$2:$R$2=$I34)*(données!$A$3:$A$17=Q$1)*(données!$B$3:$B$17=Q$2)*données!$L$3:$R$17)*$Q34)+(SUMPRODUCT((données!$L$2:$R$2=$I34)*(données!$A$3:$A$17=R$1)*(données!$B$3:$B$17=R$2)*données!$L$3:$R$17)*$R34)+(SUMPRODUCT((données!$L$2:$R$2=$I34)*(données!$A$3:$A$17=S$1)*(données!$B$3:$B$17=S$2)*données!$L$3:$R$17)*$S34)+(SUMPRODUCT((données!$L$2:$R$2=$I34)*(données!$A$3:$A$17=T$1)*(données!$B$3:$B$17=T$2)*données!$L$3:$R$17)*$T34)+(SUMPRODUCT((données!$L$2:$R$2=$I34)*(données!$A$3:$A$17=U$1)*(données!$B$3:$B$17=U$2)*données!$L$3:$R$17)*$U34)+(SUMPRODUCT((données!$L$2:$R$2=$I34)*(données!$A$3:$A$17=V$1)*(données!$B$3:$B$17=V$2)*données!$L$3:$R$17)*$V34)+(SUMPRODUCT((données!$L$2:$R$2=$I34)*(données!$A$3:$A$17=W$1)*(données!$B$3:$B$17=W$2)*données!$L$3:$R$17)*$W34)+(SUMPRODUCT((données!$L$2:$R$2=$I34)*(données!$A$3:$A$17=AA$1)*(données!$B$3:$B$17=AA$2)*données!$L$3:$R$17)*$AA34),2)</f>
        <v>0</v>
      </c>
      <c r="AE34" s="75" cm="1">
        <f t="array" aca="1" ref="AE34" ca="1">IFERROR(_xlfn.XLOOKUP(AE$1,INDIRECT("'"&amp;$A34&amp;"'!$a:$a"),INDIRECT("'"&amp;$A34&amp;"'!$f:$f"),FALSE),0)</f>
        <v>0</v>
      </c>
      <c r="AF34" s="75">
        <f t="shared" ca="1" si="5"/>
        <v>0</v>
      </c>
      <c r="AG34" s="75">
        <f t="shared" ca="1" si="6"/>
        <v>0</v>
      </c>
      <c r="AH34" s="74" cm="1">
        <f t="array" aca="1" ref="AH34" ca="1">IFERROR(_xlfn.XLOOKUP(AH$1,INDIRECT("'"&amp;$A34&amp;"'!$A:$A"),INDIRECT("'"&amp;$A34&amp;"'!$b:$b"),FALSE),0)</f>
        <v>0</v>
      </c>
      <c r="AI34" s="74">
        <f ca="1">IFERROR(_xlfn.XLOOKUP($I34,données!$A$33:$A$39,données!$D$33:$D$39,0),0)</f>
        <v>0</v>
      </c>
      <c r="AJ34" s="74">
        <f ca="1">IFERROR(_xlfn.XLOOKUP($I34,données!$A$33:$A$39,données!$E$33:$E$39,0),0)</f>
        <v>0</v>
      </c>
      <c r="AK34" s="74">
        <f ca="1">IFERROR(_xlfn.XLOOKUP($I34,données!$A$33:$A$39,données!$F$33:$F$39,0),0)</f>
        <v>0</v>
      </c>
      <c r="AL34" s="74">
        <f ca="1">IFERROR(_xlfn.XLOOKUP($I34,données!$A$33:$A$39,données!$G$33:$G$39,0),0)</f>
        <v>0</v>
      </c>
      <c r="AM34" s="74">
        <f ca="1">IFERROR(_xlfn.XLOOKUP($I34,données!$A$33:$A$39,données!$H$33:$H$39,0),0)</f>
        <v>0</v>
      </c>
      <c r="AN34" s="74"/>
      <c r="AO34" s="74"/>
      <c r="AP34" s="71"/>
      <c r="AQ34" s="82"/>
    </row>
    <row r="35" spans="1:43" s="68" customFormat="1" ht="14" x14ac:dyDescent="0.2">
      <c r="A35" s="71">
        <f t="shared" si="7"/>
        <v>31</v>
      </c>
      <c r="B35" s="71">
        <f t="shared" ca="1" si="2"/>
        <v>0</v>
      </c>
      <c r="C35" s="71">
        <f t="shared" ca="1" si="2"/>
        <v>0</v>
      </c>
      <c r="D35" s="71">
        <f t="shared" ca="1" si="2"/>
        <v>0</v>
      </c>
      <c r="E35" s="71">
        <f t="shared" ca="1" si="2"/>
        <v>0</v>
      </c>
      <c r="F35" s="71">
        <f t="shared" ca="1" si="3"/>
        <v>0</v>
      </c>
      <c r="G35" s="89">
        <f t="shared" ca="1" si="2"/>
        <v>0</v>
      </c>
      <c r="H35" s="72" cm="1">
        <f t="array" aca="1" ref="H35" ca="1">IFERROR(_xlfn.XLOOKUP(H$1,INDIRECT("'"&amp;$A35&amp;"'!$A:$A"),INDIRECT("'"&amp;$A35&amp;"'!$b:$b"),FALSE),0)</f>
        <v>0</v>
      </c>
      <c r="I35" s="71" cm="1">
        <f t="array" aca="1" ref="I35" ca="1">IFERROR(IF($H35="Oui",_xlfn.XLOOKUP(I$2,INDIRECT("'"&amp;$A35&amp;"'!$A:$A"),INDIRECT("'"&amp;$A35&amp;"'!$b:$b"),FALSE),_xlfn.XLOOKUP(I$1,INDIRECT("'"&amp;$A35&amp;"'!$C$19:$C$25"),INDIRECT("'"&amp;$A35&amp;"'!$A$19:$A$25"),données!$A$39)),0)</f>
        <v>0</v>
      </c>
      <c r="J35" s="73">
        <f t="shared" ca="1" si="8"/>
        <v>0</v>
      </c>
      <c r="K35" s="74">
        <f t="shared" ca="1" si="10"/>
        <v>0</v>
      </c>
      <c r="L35" s="74">
        <f t="shared" ca="1" si="10"/>
        <v>0</v>
      </c>
      <c r="M35" s="74">
        <f t="shared" ca="1" si="10"/>
        <v>0</v>
      </c>
      <c r="N35" s="74">
        <f t="shared" ca="1" si="10"/>
        <v>0</v>
      </c>
      <c r="O35" s="74">
        <f t="shared" ca="1" si="10"/>
        <v>0</v>
      </c>
      <c r="P35" s="74">
        <f t="shared" ca="1" si="10"/>
        <v>0</v>
      </c>
      <c r="Q35" s="74">
        <f t="shared" ca="1" si="10"/>
        <v>0</v>
      </c>
      <c r="R35" s="74">
        <f t="shared" ca="1" si="10"/>
        <v>0</v>
      </c>
      <c r="S35" s="74">
        <f t="shared" ca="1" si="10"/>
        <v>0</v>
      </c>
      <c r="T35" s="74">
        <f t="shared" ca="1" si="10"/>
        <v>0</v>
      </c>
      <c r="U35" s="74">
        <f t="shared" ca="1" si="10"/>
        <v>0</v>
      </c>
      <c r="V35" s="74">
        <f t="shared" ca="1" si="10"/>
        <v>0</v>
      </c>
      <c r="W35" s="74">
        <f t="shared" ca="1" si="10"/>
        <v>0</v>
      </c>
      <c r="X35" s="74">
        <f t="shared" ca="1" si="10"/>
        <v>0</v>
      </c>
      <c r="Y35" s="74">
        <f t="shared" ca="1" si="10"/>
        <v>0</v>
      </c>
      <c r="Z35" s="74">
        <f t="shared" ca="1" si="10"/>
        <v>0</v>
      </c>
      <c r="AA35" s="73">
        <f t="shared" ca="1" si="9"/>
        <v>0</v>
      </c>
      <c r="AB35" s="93"/>
      <c r="AC35" s="75">
        <f ca="1">ROUND(IF($H35="Oui",0,SUMIFS(données!$C$33:$C$39,données!$A$33:$A$39,$I35)),2)</f>
        <v>0</v>
      </c>
      <c r="AD35" s="75" cm="1">
        <f t="array" aca="1" ref="AD35" ca="1">ROUND((SUMPRODUCT((données!$L$2:$R$2=$I35)*(données!$A$3:$A$17=J$1)*(données!$B$3:$B$17=J$2)*données!$L$3:$R$17)*$J35)+(SUMPRODUCT((données!$L$2:$R$2=$I35)*(données!$A$3:$A$17=K$1)*(données!$B$3:$B$17=K$2)*données!$L$3:$R$17)*$K35)+(SUMPRODUCT((données!$L$2:$R$2=$I35)*(données!$A$3:$A$17=L$1)*(données!$B$3:$B$17=L$2)*données!$L$3:$R$17)*$L35)+(SUMPRODUCT((données!$L$2:$R$2=$I35)*(données!$A$3:$A$17=M$1)*(données!$B$3:$B$17=M$2)*données!$L$3:$R$17)*$M35)+(SUMPRODUCT((données!$L$2:$R$2=$I35)*(données!$A$3:$A$17=N$1)*(données!$B$3:$B$17=N$2)*données!$L$3:$R$17)*$N35)+(SUMPRODUCT((données!$L$2:$R$2=$I35)*(données!$A$3:$A$17=O$1)*(données!$B$3:$B$17=O$2)*données!$L$3:$R$17)*$O35)+(SUMPRODUCT((données!$L$2:$R$2=$I35)*(données!$A$3:$A$17=P$1)*(données!$B$3:$B$17=Q$2)*données!$L$3:$R$17)*$P35)+(SUMPRODUCT((données!$L$2:$R$2=$I35)*(données!$A$3:$A$17=Q$1)*(données!$B$3:$B$17=Q$2)*données!$L$3:$R$17)*$Q35)+(SUMPRODUCT((données!$L$2:$R$2=$I35)*(données!$A$3:$A$17=R$1)*(données!$B$3:$B$17=R$2)*données!$L$3:$R$17)*$R35)+(SUMPRODUCT((données!$L$2:$R$2=$I35)*(données!$A$3:$A$17=S$1)*(données!$B$3:$B$17=S$2)*données!$L$3:$R$17)*$S35)+(SUMPRODUCT((données!$L$2:$R$2=$I35)*(données!$A$3:$A$17=T$1)*(données!$B$3:$B$17=T$2)*données!$L$3:$R$17)*$T35)+(SUMPRODUCT((données!$L$2:$R$2=$I35)*(données!$A$3:$A$17=U$1)*(données!$B$3:$B$17=U$2)*données!$L$3:$R$17)*$U35)+(SUMPRODUCT((données!$L$2:$R$2=$I35)*(données!$A$3:$A$17=V$1)*(données!$B$3:$B$17=V$2)*données!$L$3:$R$17)*$V35)+(SUMPRODUCT((données!$L$2:$R$2=$I35)*(données!$A$3:$A$17=W$1)*(données!$B$3:$B$17=W$2)*données!$L$3:$R$17)*$W35)+(SUMPRODUCT((données!$L$2:$R$2=$I35)*(données!$A$3:$A$17=AA$1)*(données!$B$3:$B$17=AA$2)*données!$L$3:$R$17)*$AA35),2)</f>
        <v>0</v>
      </c>
      <c r="AE35" s="75" cm="1">
        <f t="array" aca="1" ref="AE35" ca="1">IFERROR(_xlfn.XLOOKUP(AE$1,INDIRECT("'"&amp;$A35&amp;"'!$a:$a"),INDIRECT("'"&amp;$A35&amp;"'!$f:$f"),FALSE),0)</f>
        <v>0</v>
      </c>
      <c r="AF35" s="75">
        <f t="shared" ca="1" si="5"/>
        <v>0</v>
      </c>
      <c r="AG35" s="75">
        <f t="shared" ca="1" si="6"/>
        <v>0</v>
      </c>
      <c r="AH35" s="74" cm="1">
        <f t="array" aca="1" ref="AH35" ca="1">IFERROR(_xlfn.XLOOKUP(AH$1,INDIRECT("'"&amp;$A35&amp;"'!$A:$A"),INDIRECT("'"&amp;$A35&amp;"'!$b:$b"),FALSE),0)</f>
        <v>0</v>
      </c>
      <c r="AI35" s="74">
        <f ca="1">IFERROR(_xlfn.XLOOKUP($I35,données!$A$33:$A$39,données!$D$33:$D$39,0),0)</f>
        <v>0</v>
      </c>
      <c r="AJ35" s="74">
        <f ca="1">IFERROR(_xlfn.XLOOKUP($I35,données!$A$33:$A$39,données!$E$33:$E$39,0),0)</f>
        <v>0</v>
      </c>
      <c r="AK35" s="74">
        <f ca="1">IFERROR(_xlfn.XLOOKUP($I35,données!$A$33:$A$39,données!$F$33:$F$39,0),0)</f>
        <v>0</v>
      </c>
      <c r="AL35" s="74">
        <f ca="1">IFERROR(_xlfn.XLOOKUP($I35,données!$A$33:$A$39,données!$G$33:$G$39,0),0)</f>
        <v>0</v>
      </c>
      <c r="AM35" s="74">
        <f ca="1">IFERROR(_xlfn.XLOOKUP($I35,données!$A$33:$A$39,données!$H$33:$H$39,0),0)</f>
        <v>0</v>
      </c>
      <c r="AN35" s="74"/>
      <c r="AO35" s="74"/>
      <c r="AP35" s="71"/>
      <c r="AQ35" s="82"/>
    </row>
    <row r="36" spans="1:43" s="68" customFormat="1" ht="14" x14ac:dyDescent="0.2">
      <c r="A36" s="71">
        <f t="shared" si="7"/>
        <v>32</v>
      </c>
      <c r="B36" s="71">
        <f t="shared" ca="1" si="2"/>
        <v>0</v>
      </c>
      <c r="C36" s="71">
        <f t="shared" ca="1" si="2"/>
        <v>0</v>
      </c>
      <c r="D36" s="71">
        <f t="shared" ca="1" si="2"/>
        <v>0</v>
      </c>
      <c r="E36" s="71">
        <f t="shared" ca="1" si="2"/>
        <v>0</v>
      </c>
      <c r="F36" s="71">
        <f t="shared" ca="1" si="3"/>
        <v>0</v>
      </c>
      <c r="G36" s="89">
        <f t="shared" ca="1" si="2"/>
        <v>0</v>
      </c>
      <c r="H36" s="72" cm="1">
        <f t="array" aca="1" ref="H36" ca="1">IFERROR(_xlfn.XLOOKUP(H$1,INDIRECT("'"&amp;$A36&amp;"'!$A:$A"),INDIRECT("'"&amp;$A36&amp;"'!$b:$b"),FALSE),0)</f>
        <v>0</v>
      </c>
      <c r="I36" s="71" cm="1">
        <f t="array" aca="1" ref="I36" ca="1">IFERROR(IF($H36="Oui",_xlfn.XLOOKUP(I$2,INDIRECT("'"&amp;$A36&amp;"'!$A:$A"),INDIRECT("'"&amp;$A36&amp;"'!$b:$b"),FALSE),_xlfn.XLOOKUP(I$1,INDIRECT("'"&amp;$A36&amp;"'!$C$19:$C$25"),INDIRECT("'"&amp;$A36&amp;"'!$A$19:$A$25"),données!$A$39)),0)</f>
        <v>0</v>
      </c>
      <c r="J36" s="73">
        <f t="shared" ca="1" si="8"/>
        <v>0</v>
      </c>
      <c r="K36" s="74">
        <f t="shared" ca="1" si="10"/>
        <v>0</v>
      </c>
      <c r="L36" s="74">
        <f t="shared" ca="1" si="10"/>
        <v>0</v>
      </c>
      <c r="M36" s="74">
        <f t="shared" ca="1" si="10"/>
        <v>0</v>
      </c>
      <c r="N36" s="74">
        <f t="shared" ca="1" si="10"/>
        <v>0</v>
      </c>
      <c r="O36" s="74">
        <f t="shared" ca="1" si="10"/>
        <v>0</v>
      </c>
      <c r="P36" s="74">
        <f t="shared" ca="1" si="10"/>
        <v>0</v>
      </c>
      <c r="Q36" s="74">
        <f t="shared" ca="1" si="10"/>
        <v>0</v>
      </c>
      <c r="R36" s="74">
        <f t="shared" ca="1" si="10"/>
        <v>0</v>
      </c>
      <c r="S36" s="74">
        <f t="shared" ca="1" si="10"/>
        <v>0</v>
      </c>
      <c r="T36" s="74">
        <f t="shared" ca="1" si="10"/>
        <v>0</v>
      </c>
      <c r="U36" s="74">
        <f t="shared" ca="1" si="10"/>
        <v>0</v>
      </c>
      <c r="V36" s="74">
        <f t="shared" ca="1" si="10"/>
        <v>0</v>
      </c>
      <c r="W36" s="74">
        <f t="shared" ca="1" si="10"/>
        <v>0</v>
      </c>
      <c r="X36" s="74">
        <f t="shared" ca="1" si="10"/>
        <v>0</v>
      </c>
      <c r="Y36" s="74">
        <f t="shared" ref="K36:Z52" ca="1" si="11">IFERROR(SUMIFS(INDIRECT("'"&amp;$A36&amp;"'!$C$30:$C$45"),INDIRECT("'"&amp;$A36&amp;"'!$A$30:$A$45"),Y$1,INDIRECT("'"&amp;$A36&amp;"'!$B$30:$B$45"),Y$2),0)</f>
        <v>0</v>
      </c>
      <c r="Z36" s="74">
        <f t="shared" ca="1" si="11"/>
        <v>0</v>
      </c>
      <c r="AA36" s="73">
        <f t="shared" ca="1" si="9"/>
        <v>0</v>
      </c>
      <c r="AB36" s="93"/>
      <c r="AC36" s="75">
        <f ca="1">ROUND(IF($H36="Oui",0,SUMIFS(données!$C$33:$C$39,données!$A$33:$A$39,$I36)),2)</f>
        <v>0</v>
      </c>
      <c r="AD36" s="75" cm="1">
        <f t="array" aca="1" ref="AD36" ca="1">ROUND((SUMPRODUCT((données!$L$2:$R$2=$I36)*(données!$A$3:$A$17=J$1)*(données!$B$3:$B$17=J$2)*données!$L$3:$R$17)*$J36)+(SUMPRODUCT((données!$L$2:$R$2=$I36)*(données!$A$3:$A$17=K$1)*(données!$B$3:$B$17=K$2)*données!$L$3:$R$17)*$K36)+(SUMPRODUCT((données!$L$2:$R$2=$I36)*(données!$A$3:$A$17=L$1)*(données!$B$3:$B$17=L$2)*données!$L$3:$R$17)*$L36)+(SUMPRODUCT((données!$L$2:$R$2=$I36)*(données!$A$3:$A$17=M$1)*(données!$B$3:$B$17=M$2)*données!$L$3:$R$17)*$M36)+(SUMPRODUCT((données!$L$2:$R$2=$I36)*(données!$A$3:$A$17=N$1)*(données!$B$3:$B$17=N$2)*données!$L$3:$R$17)*$N36)+(SUMPRODUCT((données!$L$2:$R$2=$I36)*(données!$A$3:$A$17=O$1)*(données!$B$3:$B$17=O$2)*données!$L$3:$R$17)*$O36)+(SUMPRODUCT((données!$L$2:$R$2=$I36)*(données!$A$3:$A$17=P$1)*(données!$B$3:$B$17=Q$2)*données!$L$3:$R$17)*$P36)+(SUMPRODUCT((données!$L$2:$R$2=$I36)*(données!$A$3:$A$17=Q$1)*(données!$B$3:$B$17=Q$2)*données!$L$3:$R$17)*$Q36)+(SUMPRODUCT((données!$L$2:$R$2=$I36)*(données!$A$3:$A$17=R$1)*(données!$B$3:$B$17=R$2)*données!$L$3:$R$17)*$R36)+(SUMPRODUCT((données!$L$2:$R$2=$I36)*(données!$A$3:$A$17=S$1)*(données!$B$3:$B$17=S$2)*données!$L$3:$R$17)*$S36)+(SUMPRODUCT((données!$L$2:$R$2=$I36)*(données!$A$3:$A$17=T$1)*(données!$B$3:$B$17=T$2)*données!$L$3:$R$17)*$T36)+(SUMPRODUCT((données!$L$2:$R$2=$I36)*(données!$A$3:$A$17=U$1)*(données!$B$3:$B$17=U$2)*données!$L$3:$R$17)*$U36)+(SUMPRODUCT((données!$L$2:$R$2=$I36)*(données!$A$3:$A$17=V$1)*(données!$B$3:$B$17=V$2)*données!$L$3:$R$17)*$V36)+(SUMPRODUCT((données!$L$2:$R$2=$I36)*(données!$A$3:$A$17=W$1)*(données!$B$3:$B$17=W$2)*données!$L$3:$R$17)*$W36)+(SUMPRODUCT((données!$L$2:$R$2=$I36)*(données!$A$3:$A$17=AA$1)*(données!$B$3:$B$17=AA$2)*données!$L$3:$R$17)*$AA36),2)</f>
        <v>0</v>
      </c>
      <c r="AE36" s="75" cm="1">
        <f t="array" aca="1" ref="AE36" ca="1">IFERROR(_xlfn.XLOOKUP(AE$1,INDIRECT("'"&amp;$A36&amp;"'!$a:$a"),INDIRECT("'"&amp;$A36&amp;"'!$f:$f"),FALSE),0)</f>
        <v>0</v>
      </c>
      <c r="AF36" s="75">
        <f t="shared" ca="1" si="5"/>
        <v>0</v>
      </c>
      <c r="AG36" s="75">
        <f t="shared" ca="1" si="6"/>
        <v>0</v>
      </c>
      <c r="AH36" s="74" cm="1">
        <f t="array" aca="1" ref="AH36" ca="1">IFERROR(_xlfn.XLOOKUP(AH$1,INDIRECT("'"&amp;$A36&amp;"'!$A:$A"),INDIRECT("'"&amp;$A36&amp;"'!$b:$b"),FALSE),0)</f>
        <v>0</v>
      </c>
      <c r="AI36" s="74">
        <f ca="1">IFERROR(_xlfn.XLOOKUP($I36,données!$A$33:$A$39,données!$D$33:$D$39,0),0)</f>
        <v>0</v>
      </c>
      <c r="AJ36" s="74">
        <f ca="1">IFERROR(_xlfn.XLOOKUP($I36,données!$A$33:$A$39,données!$E$33:$E$39,0),0)</f>
        <v>0</v>
      </c>
      <c r="AK36" s="74">
        <f ca="1">IFERROR(_xlfn.XLOOKUP($I36,données!$A$33:$A$39,données!$F$33:$F$39,0),0)</f>
        <v>0</v>
      </c>
      <c r="AL36" s="74">
        <f ca="1">IFERROR(_xlfn.XLOOKUP($I36,données!$A$33:$A$39,données!$G$33:$G$39,0),0)</f>
        <v>0</v>
      </c>
      <c r="AM36" s="74">
        <f ca="1">IFERROR(_xlfn.XLOOKUP($I36,données!$A$33:$A$39,données!$H$33:$H$39,0),0)</f>
        <v>0</v>
      </c>
      <c r="AN36" s="74"/>
      <c r="AO36" s="74"/>
      <c r="AP36" s="71"/>
      <c r="AQ36" s="82"/>
    </row>
    <row r="37" spans="1:43" s="68" customFormat="1" ht="14" x14ac:dyDescent="0.2">
      <c r="A37" s="71">
        <f t="shared" si="7"/>
        <v>33</v>
      </c>
      <c r="B37" s="71">
        <f t="shared" ca="1" si="2"/>
        <v>0</v>
      </c>
      <c r="C37" s="71">
        <f t="shared" ca="1" si="2"/>
        <v>0</v>
      </c>
      <c r="D37" s="71">
        <f t="shared" ca="1" si="2"/>
        <v>0</v>
      </c>
      <c r="E37" s="71">
        <f t="shared" ca="1" si="2"/>
        <v>0</v>
      </c>
      <c r="F37" s="71">
        <f t="shared" ca="1" si="3"/>
        <v>0</v>
      </c>
      <c r="G37" s="89">
        <f t="shared" ca="1" si="2"/>
        <v>0</v>
      </c>
      <c r="H37" s="72" cm="1">
        <f t="array" aca="1" ref="H37" ca="1">IFERROR(_xlfn.XLOOKUP(H$1,INDIRECT("'"&amp;$A37&amp;"'!$A:$A"),INDIRECT("'"&amp;$A37&amp;"'!$b:$b"),FALSE),0)</f>
        <v>0</v>
      </c>
      <c r="I37" s="71" cm="1">
        <f t="array" aca="1" ref="I37" ca="1">IFERROR(IF($H37="Oui",_xlfn.XLOOKUP(I$2,INDIRECT("'"&amp;$A37&amp;"'!$A:$A"),INDIRECT("'"&amp;$A37&amp;"'!$b:$b"),FALSE),_xlfn.XLOOKUP(I$1,INDIRECT("'"&amp;$A37&amp;"'!$C$19:$C$25"),INDIRECT("'"&amp;$A37&amp;"'!$A$19:$A$25"),données!$A$39)),0)</f>
        <v>0</v>
      </c>
      <c r="J37" s="73">
        <f t="shared" ca="1" si="8"/>
        <v>0</v>
      </c>
      <c r="K37" s="74">
        <f t="shared" ca="1" si="11"/>
        <v>0</v>
      </c>
      <c r="L37" s="74">
        <f t="shared" ca="1" si="11"/>
        <v>0</v>
      </c>
      <c r="M37" s="74">
        <f t="shared" ca="1" si="11"/>
        <v>0</v>
      </c>
      <c r="N37" s="74">
        <f t="shared" ca="1" si="11"/>
        <v>0</v>
      </c>
      <c r="O37" s="74">
        <f t="shared" ca="1" si="11"/>
        <v>0</v>
      </c>
      <c r="P37" s="74">
        <f t="shared" ca="1" si="11"/>
        <v>0</v>
      </c>
      <c r="Q37" s="74">
        <f t="shared" ca="1" si="11"/>
        <v>0</v>
      </c>
      <c r="R37" s="74">
        <f t="shared" ca="1" si="11"/>
        <v>0</v>
      </c>
      <c r="S37" s="74">
        <f t="shared" ca="1" si="11"/>
        <v>0</v>
      </c>
      <c r="T37" s="74">
        <f t="shared" ca="1" si="11"/>
        <v>0</v>
      </c>
      <c r="U37" s="74">
        <f t="shared" ca="1" si="11"/>
        <v>0</v>
      </c>
      <c r="V37" s="74">
        <f t="shared" ca="1" si="11"/>
        <v>0</v>
      </c>
      <c r="W37" s="74">
        <f t="shared" ca="1" si="11"/>
        <v>0</v>
      </c>
      <c r="X37" s="74">
        <f t="shared" ca="1" si="11"/>
        <v>0</v>
      </c>
      <c r="Y37" s="74">
        <f t="shared" ca="1" si="11"/>
        <v>0</v>
      </c>
      <c r="Z37" s="74">
        <f t="shared" ca="1" si="11"/>
        <v>0</v>
      </c>
      <c r="AA37" s="73">
        <f t="shared" ca="1" si="9"/>
        <v>0</v>
      </c>
      <c r="AB37" s="93"/>
      <c r="AC37" s="75">
        <f ca="1">ROUND(IF($H37="Oui",0,SUMIFS(données!$C$33:$C$39,données!$A$33:$A$39,$I37)),2)</f>
        <v>0</v>
      </c>
      <c r="AD37" s="75" cm="1">
        <f t="array" aca="1" ref="AD37" ca="1">ROUND((SUMPRODUCT((données!$L$2:$R$2=$I37)*(données!$A$3:$A$17=J$1)*(données!$B$3:$B$17=J$2)*données!$L$3:$R$17)*$J37)+(SUMPRODUCT((données!$L$2:$R$2=$I37)*(données!$A$3:$A$17=K$1)*(données!$B$3:$B$17=K$2)*données!$L$3:$R$17)*$K37)+(SUMPRODUCT((données!$L$2:$R$2=$I37)*(données!$A$3:$A$17=L$1)*(données!$B$3:$B$17=L$2)*données!$L$3:$R$17)*$L37)+(SUMPRODUCT((données!$L$2:$R$2=$I37)*(données!$A$3:$A$17=M$1)*(données!$B$3:$B$17=M$2)*données!$L$3:$R$17)*$M37)+(SUMPRODUCT((données!$L$2:$R$2=$I37)*(données!$A$3:$A$17=N$1)*(données!$B$3:$B$17=N$2)*données!$L$3:$R$17)*$N37)+(SUMPRODUCT((données!$L$2:$R$2=$I37)*(données!$A$3:$A$17=O$1)*(données!$B$3:$B$17=O$2)*données!$L$3:$R$17)*$O37)+(SUMPRODUCT((données!$L$2:$R$2=$I37)*(données!$A$3:$A$17=P$1)*(données!$B$3:$B$17=Q$2)*données!$L$3:$R$17)*$P37)+(SUMPRODUCT((données!$L$2:$R$2=$I37)*(données!$A$3:$A$17=Q$1)*(données!$B$3:$B$17=Q$2)*données!$L$3:$R$17)*$Q37)+(SUMPRODUCT((données!$L$2:$R$2=$I37)*(données!$A$3:$A$17=R$1)*(données!$B$3:$B$17=R$2)*données!$L$3:$R$17)*$R37)+(SUMPRODUCT((données!$L$2:$R$2=$I37)*(données!$A$3:$A$17=S$1)*(données!$B$3:$B$17=S$2)*données!$L$3:$R$17)*$S37)+(SUMPRODUCT((données!$L$2:$R$2=$I37)*(données!$A$3:$A$17=T$1)*(données!$B$3:$B$17=T$2)*données!$L$3:$R$17)*$T37)+(SUMPRODUCT((données!$L$2:$R$2=$I37)*(données!$A$3:$A$17=U$1)*(données!$B$3:$B$17=U$2)*données!$L$3:$R$17)*$U37)+(SUMPRODUCT((données!$L$2:$R$2=$I37)*(données!$A$3:$A$17=V$1)*(données!$B$3:$B$17=V$2)*données!$L$3:$R$17)*$V37)+(SUMPRODUCT((données!$L$2:$R$2=$I37)*(données!$A$3:$A$17=W$1)*(données!$B$3:$B$17=W$2)*données!$L$3:$R$17)*$W37)+(SUMPRODUCT((données!$L$2:$R$2=$I37)*(données!$A$3:$A$17=AA$1)*(données!$B$3:$B$17=AA$2)*données!$L$3:$R$17)*$AA37),2)</f>
        <v>0</v>
      </c>
      <c r="AE37" s="75" cm="1">
        <f t="array" aca="1" ref="AE37" ca="1">IFERROR(_xlfn.XLOOKUP(AE$1,INDIRECT("'"&amp;$A37&amp;"'!$a:$a"),INDIRECT("'"&amp;$A37&amp;"'!$f:$f"),FALSE),0)</f>
        <v>0</v>
      </c>
      <c r="AF37" s="75">
        <f t="shared" ca="1" si="5"/>
        <v>0</v>
      </c>
      <c r="AG37" s="75">
        <f t="shared" ca="1" si="6"/>
        <v>0</v>
      </c>
      <c r="AH37" s="74" cm="1">
        <f t="array" aca="1" ref="AH37" ca="1">IFERROR(_xlfn.XLOOKUP(AH$1,INDIRECT("'"&amp;$A37&amp;"'!$A:$A"),INDIRECT("'"&amp;$A37&amp;"'!$b:$b"),FALSE),0)</f>
        <v>0</v>
      </c>
      <c r="AI37" s="74">
        <f ca="1">IFERROR(_xlfn.XLOOKUP($I37,données!$A$33:$A$39,données!$D$33:$D$39,0),0)</f>
        <v>0</v>
      </c>
      <c r="AJ37" s="74">
        <f ca="1">IFERROR(_xlfn.XLOOKUP($I37,données!$A$33:$A$39,données!$E$33:$E$39,0),0)</f>
        <v>0</v>
      </c>
      <c r="AK37" s="74">
        <f ca="1">IFERROR(_xlfn.XLOOKUP($I37,données!$A$33:$A$39,données!$F$33:$F$39,0),0)</f>
        <v>0</v>
      </c>
      <c r="AL37" s="74">
        <f ca="1">IFERROR(_xlfn.XLOOKUP($I37,données!$A$33:$A$39,données!$G$33:$G$39,0),0)</f>
        <v>0</v>
      </c>
      <c r="AM37" s="74">
        <f ca="1">IFERROR(_xlfn.XLOOKUP($I37,données!$A$33:$A$39,données!$H$33:$H$39,0),0)</f>
        <v>0</v>
      </c>
      <c r="AN37" s="74"/>
      <c r="AO37" s="74"/>
      <c r="AP37" s="71"/>
      <c r="AQ37" s="82"/>
    </row>
    <row r="38" spans="1:43" s="68" customFormat="1" ht="14" x14ac:dyDescent="0.2">
      <c r="A38" s="71">
        <f t="shared" si="7"/>
        <v>34</v>
      </c>
      <c r="B38" s="71">
        <f t="shared" ca="1" si="2"/>
        <v>0</v>
      </c>
      <c r="C38" s="71">
        <f t="shared" ca="1" si="2"/>
        <v>0</v>
      </c>
      <c r="D38" s="71">
        <f t="shared" ca="1" si="2"/>
        <v>0</v>
      </c>
      <c r="E38" s="71">
        <f t="shared" ca="1" si="2"/>
        <v>0</v>
      </c>
      <c r="F38" s="71">
        <f t="shared" ca="1" si="3"/>
        <v>0</v>
      </c>
      <c r="G38" s="89">
        <f t="shared" ca="1" si="2"/>
        <v>0</v>
      </c>
      <c r="H38" s="72" cm="1">
        <f t="array" aca="1" ref="H38" ca="1">IFERROR(_xlfn.XLOOKUP(H$1,INDIRECT("'"&amp;$A38&amp;"'!$A:$A"),INDIRECT("'"&amp;$A38&amp;"'!$b:$b"),FALSE),0)</f>
        <v>0</v>
      </c>
      <c r="I38" s="71" cm="1">
        <f t="array" aca="1" ref="I38" ca="1">IFERROR(IF($H38="Oui",_xlfn.XLOOKUP(I$2,INDIRECT("'"&amp;$A38&amp;"'!$A:$A"),INDIRECT("'"&amp;$A38&amp;"'!$b:$b"),FALSE),_xlfn.XLOOKUP(I$1,INDIRECT("'"&amp;$A38&amp;"'!$C$19:$C$25"),INDIRECT("'"&amp;$A38&amp;"'!$A$19:$A$25"),données!$A$39)),0)</f>
        <v>0</v>
      </c>
      <c r="J38" s="73">
        <f t="shared" ca="1" si="8"/>
        <v>0</v>
      </c>
      <c r="K38" s="74">
        <f t="shared" ca="1" si="11"/>
        <v>0</v>
      </c>
      <c r="L38" s="74">
        <f t="shared" ca="1" si="11"/>
        <v>0</v>
      </c>
      <c r="M38" s="74">
        <f t="shared" ca="1" si="11"/>
        <v>0</v>
      </c>
      <c r="N38" s="74">
        <f t="shared" ca="1" si="11"/>
        <v>0</v>
      </c>
      <c r="O38" s="74">
        <f t="shared" ca="1" si="11"/>
        <v>0</v>
      </c>
      <c r="P38" s="74">
        <f t="shared" ca="1" si="11"/>
        <v>0</v>
      </c>
      <c r="Q38" s="74">
        <f t="shared" ca="1" si="11"/>
        <v>0</v>
      </c>
      <c r="R38" s="74">
        <f t="shared" ca="1" si="11"/>
        <v>0</v>
      </c>
      <c r="S38" s="74">
        <f t="shared" ca="1" si="11"/>
        <v>0</v>
      </c>
      <c r="T38" s="74">
        <f t="shared" ca="1" si="11"/>
        <v>0</v>
      </c>
      <c r="U38" s="74">
        <f t="shared" ca="1" si="11"/>
        <v>0</v>
      </c>
      <c r="V38" s="74">
        <f t="shared" ca="1" si="11"/>
        <v>0</v>
      </c>
      <c r="W38" s="74">
        <f t="shared" ca="1" si="11"/>
        <v>0</v>
      </c>
      <c r="X38" s="74">
        <f t="shared" ca="1" si="11"/>
        <v>0</v>
      </c>
      <c r="Y38" s="74">
        <f t="shared" ca="1" si="11"/>
        <v>0</v>
      </c>
      <c r="Z38" s="74">
        <f t="shared" ca="1" si="11"/>
        <v>0</v>
      </c>
      <c r="AA38" s="73">
        <f t="shared" ca="1" si="9"/>
        <v>0</v>
      </c>
      <c r="AB38" s="93"/>
      <c r="AC38" s="75">
        <f ca="1">ROUND(IF($H38="Oui",0,SUMIFS(données!$C$33:$C$39,données!$A$33:$A$39,$I38)),2)</f>
        <v>0</v>
      </c>
      <c r="AD38" s="75" cm="1">
        <f t="array" aca="1" ref="AD38" ca="1">ROUND((SUMPRODUCT((données!$L$2:$R$2=$I38)*(données!$A$3:$A$17=J$1)*(données!$B$3:$B$17=J$2)*données!$L$3:$R$17)*$J38)+(SUMPRODUCT((données!$L$2:$R$2=$I38)*(données!$A$3:$A$17=K$1)*(données!$B$3:$B$17=K$2)*données!$L$3:$R$17)*$K38)+(SUMPRODUCT((données!$L$2:$R$2=$I38)*(données!$A$3:$A$17=L$1)*(données!$B$3:$B$17=L$2)*données!$L$3:$R$17)*$L38)+(SUMPRODUCT((données!$L$2:$R$2=$I38)*(données!$A$3:$A$17=M$1)*(données!$B$3:$B$17=M$2)*données!$L$3:$R$17)*$M38)+(SUMPRODUCT((données!$L$2:$R$2=$I38)*(données!$A$3:$A$17=N$1)*(données!$B$3:$B$17=N$2)*données!$L$3:$R$17)*$N38)+(SUMPRODUCT((données!$L$2:$R$2=$I38)*(données!$A$3:$A$17=O$1)*(données!$B$3:$B$17=O$2)*données!$L$3:$R$17)*$O38)+(SUMPRODUCT((données!$L$2:$R$2=$I38)*(données!$A$3:$A$17=P$1)*(données!$B$3:$B$17=Q$2)*données!$L$3:$R$17)*$P38)+(SUMPRODUCT((données!$L$2:$R$2=$I38)*(données!$A$3:$A$17=Q$1)*(données!$B$3:$B$17=Q$2)*données!$L$3:$R$17)*$Q38)+(SUMPRODUCT((données!$L$2:$R$2=$I38)*(données!$A$3:$A$17=R$1)*(données!$B$3:$B$17=R$2)*données!$L$3:$R$17)*$R38)+(SUMPRODUCT((données!$L$2:$R$2=$I38)*(données!$A$3:$A$17=S$1)*(données!$B$3:$B$17=S$2)*données!$L$3:$R$17)*$S38)+(SUMPRODUCT((données!$L$2:$R$2=$I38)*(données!$A$3:$A$17=T$1)*(données!$B$3:$B$17=T$2)*données!$L$3:$R$17)*$T38)+(SUMPRODUCT((données!$L$2:$R$2=$I38)*(données!$A$3:$A$17=U$1)*(données!$B$3:$B$17=U$2)*données!$L$3:$R$17)*$U38)+(SUMPRODUCT((données!$L$2:$R$2=$I38)*(données!$A$3:$A$17=V$1)*(données!$B$3:$B$17=V$2)*données!$L$3:$R$17)*$V38)+(SUMPRODUCT((données!$L$2:$R$2=$I38)*(données!$A$3:$A$17=W$1)*(données!$B$3:$B$17=W$2)*données!$L$3:$R$17)*$W38)+(SUMPRODUCT((données!$L$2:$R$2=$I38)*(données!$A$3:$A$17=AA$1)*(données!$B$3:$B$17=AA$2)*données!$L$3:$R$17)*$AA38),2)</f>
        <v>0</v>
      </c>
      <c r="AE38" s="75" cm="1">
        <f t="array" aca="1" ref="AE38" ca="1">IFERROR(_xlfn.XLOOKUP(AE$1,INDIRECT("'"&amp;$A38&amp;"'!$a:$a"),INDIRECT("'"&amp;$A38&amp;"'!$f:$f"),FALSE),0)</f>
        <v>0</v>
      </c>
      <c r="AF38" s="75">
        <f t="shared" ca="1" si="5"/>
        <v>0</v>
      </c>
      <c r="AG38" s="75">
        <f t="shared" ca="1" si="6"/>
        <v>0</v>
      </c>
      <c r="AH38" s="74" cm="1">
        <f t="array" aca="1" ref="AH38" ca="1">IFERROR(_xlfn.XLOOKUP(AH$1,INDIRECT("'"&amp;$A38&amp;"'!$A:$A"),INDIRECT("'"&amp;$A38&amp;"'!$b:$b"),FALSE),0)</f>
        <v>0</v>
      </c>
      <c r="AI38" s="74">
        <f ca="1">IFERROR(_xlfn.XLOOKUP($I38,données!$A$33:$A$39,données!$D$33:$D$39,0),0)</f>
        <v>0</v>
      </c>
      <c r="AJ38" s="74">
        <f ca="1">IFERROR(_xlfn.XLOOKUP($I38,données!$A$33:$A$39,données!$E$33:$E$39,0),0)</f>
        <v>0</v>
      </c>
      <c r="AK38" s="74">
        <f ca="1">IFERROR(_xlfn.XLOOKUP($I38,données!$A$33:$A$39,données!$F$33:$F$39,0),0)</f>
        <v>0</v>
      </c>
      <c r="AL38" s="74">
        <f ca="1">IFERROR(_xlfn.XLOOKUP($I38,données!$A$33:$A$39,données!$G$33:$G$39,0),0)</f>
        <v>0</v>
      </c>
      <c r="AM38" s="74">
        <f ca="1">IFERROR(_xlfn.XLOOKUP($I38,données!$A$33:$A$39,données!$H$33:$H$39,0),0)</f>
        <v>0</v>
      </c>
      <c r="AN38" s="74"/>
      <c r="AO38" s="74"/>
      <c r="AP38" s="71"/>
      <c r="AQ38" s="82"/>
    </row>
    <row r="39" spans="1:43" s="68" customFormat="1" ht="14" x14ac:dyDescent="0.2">
      <c r="A39" s="71">
        <f t="shared" si="7"/>
        <v>35</v>
      </c>
      <c r="B39" s="71">
        <f t="shared" ca="1" si="2"/>
        <v>0</v>
      </c>
      <c r="C39" s="71">
        <f t="shared" ca="1" si="2"/>
        <v>0</v>
      </c>
      <c r="D39" s="71">
        <f t="shared" ca="1" si="2"/>
        <v>0</v>
      </c>
      <c r="E39" s="71">
        <f t="shared" ca="1" si="2"/>
        <v>0</v>
      </c>
      <c r="F39" s="71">
        <f t="shared" ca="1" si="3"/>
        <v>0</v>
      </c>
      <c r="G39" s="89">
        <f t="shared" ca="1" si="2"/>
        <v>0</v>
      </c>
      <c r="H39" s="72" cm="1">
        <f t="array" aca="1" ref="H39" ca="1">IFERROR(_xlfn.XLOOKUP(H$1,INDIRECT("'"&amp;$A39&amp;"'!$A:$A"),INDIRECT("'"&amp;$A39&amp;"'!$b:$b"),FALSE),0)</f>
        <v>0</v>
      </c>
      <c r="I39" s="71" cm="1">
        <f t="array" aca="1" ref="I39" ca="1">IFERROR(IF($H39="Oui",_xlfn.XLOOKUP(I$2,INDIRECT("'"&amp;$A39&amp;"'!$A:$A"),INDIRECT("'"&amp;$A39&amp;"'!$b:$b"),FALSE),_xlfn.XLOOKUP(I$1,INDIRECT("'"&amp;$A39&amp;"'!$C$19:$C$25"),INDIRECT("'"&amp;$A39&amp;"'!$A$19:$A$25"),données!$A$39)),0)</f>
        <v>0</v>
      </c>
      <c r="J39" s="73">
        <f t="shared" ca="1" si="8"/>
        <v>0</v>
      </c>
      <c r="K39" s="74">
        <f t="shared" ca="1" si="11"/>
        <v>0</v>
      </c>
      <c r="L39" s="74">
        <f t="shared" ca="1" si="11"/>
        <v>0</v>
      </c>
      <c r="M39" s="74">
        <f t="shared" ca="1" si="11"/>
        <v>0</v>
      </c>
      <c r="N39" s="74">
        <f t="shared" ca="1" si="11"/>
        <v>0</v>
      </c>
      <c r="O39" s="74">
        <f t="shared" ca="1" si="11"/>
        <v>0</v>
      </c>
      <c r="P39" s="74">
        <f t="shared" ca="1" si="11"/>
        <v>0</v>
      </c>
      <c r="Q39" s="74">
        <f t="shared" ca="1" si="11"/>
        <v>0</v>
      </c>
      <c r="R39" s="74">
        <f t="shared" ca="1" si="11"/>
        <v>0</v>
      </c>
      <c r="S39" s="74">
        <f t="shared" ca="1" si="11"/>
        <v>0</v>
      </c>
      <c r="T39" s="74">
        <f t="shared" ca="1" si="11"/>
        <v>0</v>
      </c>
      <c r="U39" s="74">
        <f t="shared" ca="1" si="11"/>
        <v>0</v>
      </c>
      <c r="V39" s="74">
        <f t="shared" ca="1" si="11"/>
        <v>0</v>
      </c>
      <c r="W39" s="74">
        <f t="shared" ca="1" si="11"/>
        <v>0</v>
      </c>
      <c r="X39" s="74">
        <f t="shared" ca="1" si="11"/>
        <v>0</v>
      </c>
      <c r="Y39" s="74">
        <f t="shared" ca="1" si="11"/>
        <v>0</v>
      </c>
      <c r="Z39" s="74">
        <f t="shared" ca="1" si="11"/>
        <v>0</v>
      </c>
      <c r="AA39" s="73">
        <f t="shared" ca="1" si="9"/>
        <v>0</v>
      </c>
      <c r="AB39" s="93"/>
      <c r="AC39" s="75">
        <f ca="1">ROUND(IF($H39="Oui",0,SUMIFS(données!$C$33:$C$39,données!$A$33:$A$39,$I39)),2)</f>
        <v>0</v>
      </c>
      <c r="AD39" s="75" cm="1">
        <f t="array" aca="1" ref="AD39" ca="1">ROUND((SUMPRODUCT((données!$L$2:$R$2=$I39)*(données!$A$3:$A$17=J$1)*(données!$B$3:$B$17=J$2)*données!$L$3:$R$17)*$J39)+(SUMPRODUCT((données!$L$2:$R$2=$I39)*(données!$A$3:$A$17=K$1)*(données!$B$3:$B$17=K$2)*données!$L$3:$R$17)*$K39)+(SUMPRODUCT((données!$L$2:$R$2=$I39)*(données!$A$3:$A$17=L$1)*(données!$B$3:$B$17=L$2)*données!$L$3:$R$17)*$L39)+(SUMPRODUCT((données!$L$2:$R$2=$I39)*(données!$A$3:$A$17=M$1)*(données!$B$3:$B$17=M$2)*données!$L$3:$R$17)*$M39)+(SUMPRODUCT((données!$L$2:$R$2=$I39)*(données!$A$3:$A$17=N$1)*(données!$B$3:$B$17=N$2)*données!$L$3:$R$17)*$N39)+(SUMPRODUCT((données!$L$2:$R$2=$I39)*(données!$A$3:$A$17=O$1)*(données!$B$3:$B$17=O$2)*données!$L$3:$R$17)*$O39)+(SUMPRODUCT((données!$L$2:$R$2=$I39)*(données!$A$3:$A$17=P$1)*(données!$B$3:$B$17=Q$2)*données!$L$3:$R$17)*$P39)+(SUMPRODUCT((données!$L$2:$R$2=$I39)*(données!$A$3:$A$17=Q$1)*(données!$B$3:$B$17=Q$2)*données!$L$3:$R$17)*$Q39)+(SUMPRODUCT((données!$L$2:$R$2=$I39)*(données!$A$3:$A$17=R$1)*(données!$B$3:$B$17=R$2)*données!$L$3:$R$17)*$R39)+(SUMPRODUCT((données!$L$2:$R$2=$I39)*(données!$A$3:$A$17=S$1)*(données!$B$3:$B$17=S$2)*données!$L$3:$R$17)*$S39)+(SUMPRODUCT((données!$L$2:$R$2=$I39)*(données!$A$3:$A$17=T$1)*(données!$B$3:$B$17=T$2)*données!$L$3:$R$17)*$T39)+(SUMPRODUCT((données!$L$2:$R$2=$I39)*(données!$A$3:$A$17=U$1)*(données!$B$3:$B$17=U$2)*données!$L$3:$R$17)*$U39)+(SUMPRODUCT((données!$L$2:$R$2=$I39)*(données!$A$3:$A$17=V$1)*(données!$B$3:$B$17=V$2)*données!$L$3:$R$17)*$V39)+(SUMPRODUCT((données!$L$2:$R$2=$I39)*(données!$A$3:$A$17=W$1)*(données!$B$3:$B$17=W$2)*données!$L$3:$R$17)*$W39)+(SUMPRODUCT((données!$L$2:$R$2=$I39)*(données!$A$3:$A$17=AA$1)*(données!$B$3:$B$17=AA$2)*données!$L$3:$R$17)*$AA39),2)</f>
        <v>0</v>
      </c>
      <c r="AE39" s="75" cm="1">
        <f t="array" aca="1" ref="AE39" ca="1">IFERROR(_xlfn.XLOOKUP(AE$1,INDIRECT("'"&amp;$A39&amp;"'!$a:$a"),INDIRECT("'"&amp;$A39&amp;"'!$f:$f"),FALSE),0)</f>
        <v>0</v>
      </c>
      <c r="AF39" s="75">
        <f t="shared" ca="1" si="5"/>
        <v>0</v>
      </c>
      <c r="AG39" s="75">
        <f t="shared" ca="1" si="6"/>
        <v>0</v>
      </c>
      <c r="AH39" s="74" cm="1">
        <f t="array" aca="1" ref="AH39" ca="1">IFERROR(_xlfn.XLOOKUP(AH$1,INDIRECT("'"&amp;$A39&amp;"'!$A:$A"),INDIRECT("'"&amp;$A39&amp;"'!$b:$b"),FALSE),0)</f>
        <v>0</v>
      </c>
      <c r="AI39" s="74">
        <f ca="1">IFERROR(_xlfn.XLOOKUP($I39,données!$A$33:$A$39,données!$D$33:$D$39,0),0)</f>
        <v>0</v>
      </c>
      <c r="AJ39" s="74">
        <f ca="1">IFERROR(_xlfn.XLOOKUP($I39,données!$A$33:$A$39,données!$E$33:$E$39,0),0)</f>
        <v>0</v>
      </c>
      <c r="AK39" s="74">
        <f ca="1">IFERROR(_xlfn.XLOOKUP($I39,données!$A$33:$A$39,données!$F$33:$F$39,0),0)</f>
        <v>0</v>
      </c>
      <c r="AL39" s="74">
        <f ca="1">IFERROR(_xlfn.XLOOKUP($I39,données!$A$33:$A$39,données!$G$33:$G$39,0),0)</f>
        <v>0</v>
      </c>
      <c r="AM39" s="74">
        <f ca="1">IFERROR(_xlfn.XLOOKUP($I39,données!$A$33:$A$39,données!$H$33:$H$39,0),0)</f>
        <v>0</v>
      </c>
      <c r="AN39" s="74"/>
      <c r="AO39" s="74"/>
      <c r="AP39" s="71"/>
      <c r="AQ39" s="82"/>
    </row>
    <row r="40" spans="1:43" s="68" customFormat="1" ht="14" x14ac:dyDescent="0.2">
      <c r="A40" s="71">
        <f t="shared" si="7"/>
        <v>36</v>
      </c>
      <c r="B40" s="71">
        <f t="shared" ca="1" si="2"/>
        <v>0</v>
      </c>
      <c r="C40" s="71">
        <f t="shared" ca="1" si="2"/>
        <v>0</v>
      </c>
      <c r="D40" s="71">
        <f t="shared" ca="1" si="2"/>
        <v>0</v>
      </c>
      <c r="E40" s="71">
        <f t="shared" ca="1" si="2"/>
        <v>0</v>
      </c>
      <c r="F40" s="71">
        <f t="shared" ca="1" si="3"/>
        <v>0</v>
      </c>
      <c r="G40" s="89">
        <f t="shared" ca="1" si="2"/>
        <v>0</v>
      </c>
      <c r="H40" s="72" cm="1">
        <f t="array" aca="1" ref="H40" ca="1">IFERROR(_xlfn.XLOOKUP(H$1,INDIRECT("'"&amp;$A40&amp;"'!$A:$A"),INDIRECT("'"&amp;$A40&amp;"'!$b:$b"),FALSE),0)</f>
        <v>0</v>
      </c>
      <c r="I40" s="71" cm="1">
        <f t="array" aca="1" ref="I40" ca="1">IFERROR(IF($H40="Oui",_xlfn.XLOOKUP(I$2,INDIRECT("'"&amp;$A40&amp;"'!$A:$A"),INDIRECT("'"&amp;$A40&amp;"'!$b:$b"),FALSE),_xlfn.XLOOKUP(I$1,INDIRECT("'"&amp;$A40&amp;"'!$C$19:$C$25"),INDIRECT("'"&amp;$A40&amp;"'!$A$19:$A$25"),données!$A$39)),0)</f>
        <v>0</v>
      </c>
      <c r="J40" s="73">
        <f t="shared" ca="1" si="8"/>
        <v>0</v>
      </c>
      <c r="K40" s="74">
        <f t="shared" ca="1" si="11"/>
        <v>0</v>
      </c>
      <c r="L40" s="74">
        <f t="shared" ca="1" si="11"/>
        <v>0</v>
      </c>
      <c r="M40" s="74">
        <f t="shared" ca="1" si="11"/>
        <v>0</v>
      </c>
      <c r="N40" s="74">
        <f t="shared" ca="1" si="11"/>
        <v>0</v>
      </c>
      <c r="O40" s="74">
        <f t="shared" ca="1" si="11"/>
        <v>0</v>
      </c>
      <c r="P40" s="74">
        <f t="shared" ca="1" si="11"/>
        <v>0</v>
      </c>
      <c r="Q40" s="74">
        <f t="shared" ca="1" si="11"/>
        <v>0</v>
      </c>
      <c r="R40" s="74">
        <f t="shared" ca="1" si="11"/>
        <v>0</v>
      </c>
      <c r="S40" s="74">
        <f t="shared" ca="1" si="11"/>
        <v>0</v>
      </c>
      <c r="T40" s="74">
        <f t="shared" ca="1" si="11"/>
        <v>0</v>
      </c>
      <c r="U40" s="74">
        <f t="shared" ca="1" si="11"/>
        <v>0</v>
      </c>
      <c r="V40" s="74">
        <f t="shared" ca="1" si="11"/>
        <v>0</v>
      </c>
      <c r="W40" s="74">
        <f t="shared" ca="1" si="11"/>
        <v>0</v>
      </c>
      <c r="X40" s="74">
        <f t="shared" ca="1" si="11"/>
        <v>0</v>
      </c>
      <c r="Y40" s="74">
        <f t="shared" ca="1" si="11"/>
        <v>0</v>
      </c>
      <c r="Z40" s="74">
        <f t="shared" ca="1" si="11"/>
        <v>0</v>
      </c>
      <c r="AA40" s="73">
        <f t="shared" ca="1" si="9"/>
        <v>0</v>
      </c>
      <c r="AB40" s="93"/>
      <c r="AC40" s="75">
        <f ca="1">ROUND(IF($H40="Oui",0,SUMIFS(données!$C$33:$C$39,données!$A$33:$A$39,$I40)),2)</f>
        <v>0</v>
      </c>
      <c r="AD40" s="75" cm="1">
        <f t="array" aca="1" ref="AD40" ca="1">ROUND((SUMPRODUCT((données!$L$2:$R$2=$I40)*(données!$A$3:$A$17=J$1)*(données!$B$3:$B$17=J$2)*données!$L$3:$R$17)*$J40)+(SUMPRODUCT((données!$L$2:$R$2=$I40)*(données!$A$3:$A$17=K$1)*(données!$B$3:$B$17=K$2)*données!$L$3:$R$17)*$K40)+(SUMPRODUCT((données!$L$2:$R$2=$I40)*(données!$A$3:$A$17=L$1)*(données!$B$3:$B$17=L$2)*données!$L$3:$R$17)*$L40)+(SUMPRODUCT((données!$L$2:$R$2=$I40)*(données!$A$3:$A$17=M$1)*(données!$B$3:$B$17=M$2)*données!$L$3:$R$17)*$M40)+(SUMPRODUCT((données!$L$2:$R$2=$I40)*(données!$A$3:$A$17=N$1)*(données!$B$3:$B$17=N$2)*données!$L$3:$R$17)*$N40)+(SUMPRODUCT((données!$L$2:$R$2=$I40)*(données!$A$3:$A$17=O$1)*(données!$B$3:$B$17=O$2)*données!$L$3:$R$17)*$O40)+(SUMPRODUCT((données!$L$2:$R$2=$I40)*(données!$A$3:$A$17=P$1)*(données!$B$3:$B$17=Q$2)*données!$L$3:$R$17)*$P40)+(SUMPRODUCT((données!$L$2:$R$2=$I40)*(données!$A$3:$A$17=Q$1)*(données!$B$3:$B$17=Q$2)*données!$L$3:$R$17)*$Q40)+(SUMPRODUCT((données!$L$2:$R$2=$I40)*(données!$A$3:$A$17=R$1)*(données!$B$3:$B$17=R$2)*données!$L$3:$R$17)*$R40)+(SUMPRODUCT((données!$L$2:$R$2=$I40)*(données!$A$3:$A$17=S$1)*(données!$B$3:$B$17=S$2)*données!$L$3:$R$17)*$S40)+(SUMPRODUCT((données!$L$2:$R$2=$I40)*(données!$A$3:$A$17=T$1)*(données!$B$3:$B$17=T$2)*données!$L$3:$R$17)*$T40)+(SUMPRODUCT((données!$L$2:$R$2=$I40)*(données!$A$3:$A$17=U$1)*(données!$B$3:$B$17=U$2)*données!$L$3:$R$17)*$U40)+(SUMPRODUCT((données!$L$2:$R$2=$I40)*(données!$A$3:$A$17=V$1)*(données!$B$3:$B$17=V$2)*données!$L$3:$R$17)*$V40)+(SUMPRODUCT((données!$L$2:$R$2=$I40)*(données!$A$3:$A$17=W$1)*(données!$B$3:$B$17=W$2)*données!$L$3:$R$17)*$W40)+(SUMPRODUCT((données!$L$2:$R$2=$I40)*(données!$A$3:$A$17=AA$1)*(données!$B$3:$B$17=AA$2)*données!$L$3:$R$17)*$AA40),2)</f>
        <v>0</v>
      </c>
      <c r="AE40" s="75" cm="1">
        <f t="array" aca="1" ref="AE40" ca="1">IFERROR(_xlfn.XLOOKUP(AE$1,INDIRECT("'"&amp;$A40&amp;"'!$a:$a"),INDIRECT("'"&amp;$A40&amp;"'!$f:$f"),FALSE),0)</f>
        <v>0</v>
      </c>
      <c r="AF40" s="75">
        <f t="shared" ca="1" si="5"/>
        <v>0</v>
      </c>
      <c r="AG40" s="75">
        <f t="shared" ca="1" si="6"/>
        <v>0</v>
      </c>
      <c r="AH40" s="74" cm="1">
        <f t="array" aca="1" ref="AH40" ca="1">IFERROR(_xlfn.XLOOKUP(AH$1,INDIRECT("'"&amp;$A40&amp;"'!$A:$A"),INDIRECT("'"&amp;$A40&amp;"'!$b:$b"),FALSE),0)</f>
        <v>0</v>
      </c>
      <c r="AI40" s="74">
        <f ca="1">IFERROR(_xlfn.XLOOKUP($I40,données!$A$33:$A$39,données!$D$33:$D$39,0),0)</f>
        <v>0</v>
      </c>
      <c r="AJ40" s="74">
        <f ca="1">IFERROR(_xlfn.XLOOKUP($I40,données!$A$33:$A$39,données!$E$33:$E$39,0),0)</f>
        <v>0</v>
      </c>
      <c r="AK40" s="74">
        <f ca="1">IFERROR(_xlfn.XLOOKUP($I40,données!$A$33:$A$39,données!$F$33:$F$39,0),0)</f>
        <v>0</v>
      </c>
      <c r="AL40" s="74">
        <f ca="1">IFERROR(_xlfn.XLOOKUP($I40,données!$A$33:$A$39,données!$G$33:$G$39,0),0)</f>
        <v>0</v>
      </c>
      <c r="AM40" s="74">
        <f ca="1">IFERROR(_xlfn.XLOOKUP($I40,données!$A$33:$A$39,données!$H$33:$H$39,0),0)</f>
        <v>0</v>
      </c>
      <c r="AN40" s="74"/>
      <c r="AO40" s="74"/>
      <c r="AP40" s="71"/>
      <c r="AQ40" s="82"/>
    </row>
    <row r="41" spans="1:43" s="68" customFormat="1" ht="14" x14ac:dyDescent="0.2">
      <c r="A41" s="71">
        <f t="shared" si="7"/>
        <v>37</v>
      </c>
      <c r="B41" s="71">
        <f t="shared" ca="1" si="2"/>
        <v>0</v>
      </c>
      <c r="C41" s="71">
        <f t="shared" ca="1" si="2"/>
        <v>0</v>
      </c>
      <c r="D41" s="71">
        <f t="shared" ca="1" si="2"/>
        <v>0</v>
      </c>
      <c r="E41" s="71">
        <f t="shared" ca="1" si="2"/>
        <v>0</v>
      </c>
      <c r="F41" s="71">
        <f t="shared" ca="1" si="3"/>
        <v>0</v>
      </c>
      <c r="G41" s="89">
        <f t="shared" ca="1" si="2"/>
        <v>0</v>
      </c>
      <c r="H41" s="72" cm="1">
        <f t="array" aca="1" ref="H41" ca="1">IFERROR(_xlfn.XLOOKUP(H$1,INDIRECT("'"&amp;$A41&amp;"'!$A:$A"),INDIRECT("'"&amp;$A41&amp;"'!$b:$b"),FALSE),0)</f>
        <v>0</v>
      </c>
      <c r="I41" s="71" cm="1">
        <f t="array" aca="1" ref="I41" ca="1">IFERROR(IF($H41="Oui",_xlfn.XLOOKUP(I$2,INDIRECT("'"&amp;$A41&amp;"'!$A:$A"),INDIRECT("'"&amp;$A41&amp;"'!$b:$b"),FALSE),_xlfn.XLOOKUP(I$1,INDIRECT("'"&amp;$A41&amp;"'!$C$19:$C$25"),INDIRECT("'"&amp;$A41&amp;"'!$A$19:$A$25"),données!$A$39)),0)</f>
        <v>0</v>
      </c>
      <c r="J41" s="73">
        <f t="shared" ca="1" si="8"/>
        <v>0</v>
      </c>
      <c r="K41" s="74">
        <f t="shared" ca="1" si="11"/>
        <v>0</v>
      </c>
      <c r="L41" s="74">
        <f t="shared" ca="1" si="11"/>
        <v>0</v>
      </c>
      <c r="M41" s="74">
        <f t="shared" ca="1" si="11"/>
        <v>0</v>
      </c>
      <c r="N41" s="74">
        <f t="shared" ca="1" si="11"/>
        <v>0</v>
      </c>
      <c r="O41" s="74">
        <f t="shared" ca="1" si="11"/>
        <v>0</v>
      </c>
      <c r="P41" s="74">
        <f t="shared" ca="1" si="11"/>
        <v>0</v>
      </c>
      <c r="Q41" s="74">
        <f t="shared" ca="1" si="11"/>
        <v>0</v>
      </c>
      <c r="R41" s="74">
        <f t="shared" ca="1" si="11"/>
        <v>0</v>
      </c>
      <c r="S41" s="74">
        <f t="shared" ca="1" si="11"/>
        <v>0</v>
      </c>
      <c r="T41" s="74">
        <f t="shared" ca="1" si="11"/>
        <v>0</v>
      </c>
      <c r="U41" s="74">
        <f t="shared" ca="1" si="11"/>
        <v>0</v>
      </c>
      <c r="V41" s="74">
        <f t="shared" ca="1" si="11"/>
        <v>0</v>
      </c>
      <c r="W41" s="74">
        <f t="shared" ca="1" si="11"/>
        <v>0</v>
      </c>
      <c r="X41" s="74">
        <f t="shared" ca="1" si="11"/>
        <v>0</v>
      </c>
      <c r="Y41" s="74">
        <f t="shared" ca="1" si="11"/>
        <v>0</v>
      </c>
      <c r="Z41" s="74">
        <f t="shared" ca="1" si="11"/>
        <v>0</v>
      </c>
      <c r="AA41" s="73">
        <f t="shared" ca="1" si="9"/>
        <v>0</v>
      </c>
      <c r="AB41" s="93"/>
      <c r="AC41" s="75">
        <f ca="1">ROUND(IF($H41="Oui",0,SUMIFS(données!$C$33:$C$39,données!$A$33:$A$39,$I41)),2)</f>
        <v>0</v>
      </c>
      <c r="AD41" s="75" cm="1">
        <f t="array" aca="1" ref="AD41" ca="1">ROUND((SUMPRODUCT((données!$L$2:$R$2=$I41)*(données!$A$3:$A$17=J$1)*(données!$B$3:$B$17=J$2)*données!$L$3:$R$17)*$J41)+(SUMPRODUCT((données!$L$2:$R$2=$I41)*(données!$A$3:$A$17=K$1)*(données!$B$3:$B$17=K$2)*données!$L$3:$R$17)*$K41)+(SUMPRODUCT((données!$L$2:$R$2=$I41)*(données!$A$3:$A$17=L$1)*(données!$B$3:$B$17=L$2)*données!$L$3:$R$17)*$L41)+(SUMPRODUCT((données!$L$2:$R$2=$I41)*(données!$A$3:$A$17=M$1)*(données!$B$3:$B$17=M$2)*données!$L$3:$R$17)*$M41)+(SUMPRODUCT((données!$L$2:$R$2=$I41)*(données!$A$3:$A$17=N$1)*(données!$B$3:$B$17=N$2)*données!$L$3:$R$17)*$N41)+(SUMPRODUCT((données!$L$2:$R$2=$I41)*(données!$A$3:$A$17=O$1)*(données!$B$3:$B$17=O$2)*données!$L$3:$R$17)*$O41)+(SUMPRODUCT((données!$L$2:$R$2=$I41)*(données!$A$3:$A$17=P$1)*(données!$B$3:$B$17=Q$2)*données!$L$3:$R$17)*$P41)+(SUMPRODUCT((données!$L$2:$R$2=$I41)*(données!$A$3:$A$17=Q$1)*(données!$B$3:$B$17=Q$2)*données!$L$3:$R$17)*$Q41)+(SUMPRODUCT((données!$L$2:$R$2=$I41)*(données!$A$3:$A$17=R$1)*(données!$B$3:$B$17=R$2)*données!$L$3:$R$17)*$R41)+(SUMPRODUCT((données!$L$2:$R$2=$I41)*(données!$A$3:$A$17=S$1)*(données!$B$3:$B$17=S$2)*données!$L$3:$R$17)*$S41)+(SUMPRODUCT((données!$L$2:$R$2=$I41)*(données!$A$3:$A$17=T$1)*(données!$B$3:$B$17=T$2)*données!$L$3:$R$17)*$T41)+(SUMPRODUCT((données!$L$2:$R$2=$I41)*(données!$A$3:$A$17=U$1)*(données!$B$3:$B$17=U$2)*données!$L$3:$R$17)*$U41)+(SUMPRODUCT((données!$L$2:$R$2=$I41)*(données!$A$3:$A$17=V$1)*(données!$B$3:$B$17=V$2)*données!$L$3:$R$17)*$V41)+(SUMPRODUCT((données!$L$2:$R$2=$I41)*(données!$A$3:$A$17=W$1)*(données!$B$3:$B$17=W$2)*données!$L$3:$R$17)*$W41)+(SUMPRODUCT((données!$L$2:$R$2=$I41)*(données!$A$3:$A$17=AA$1)*(données!$B$3:$B$17=AA$2)*données!$L$3:$R$17)*$AA41),2)</f>
        <v>0</v>
      </c>
      <c r="AE41" s="75" cm="1">
        <f t="array" aca="1" ref="AE41" ca="1">IFERROR(_xlfn.XLOOKUP(AE$1,INDIRECT("'"&amp;$A41&amp;"'!$a:$a"),INDIRECT("'"&amp;$A41&amp;"'!$f:$f"),FALSE),0)</f>
        <v>0</v>
      </c>
      <c r="AF41" s="75">
        <f t="shared" ca="1" si="5"/>
        <v>0</v>
      </c>
      <c r="AG41" s="75">
        <f t="shared" ca="1" si="6"/>
        <v>0</v>
      </c>
      <c r="AH41" s="74" cm="1">
        <f t="array" aca="1" ref="AH41" ca="1">IFERROR(_xlfn.XLOOKUP(AH$1,INDIRECT("'"&amp;$A41&amp;"'!$A:$A"),INDIRECT("'"&amp;$A41&amp;"'!$b:$b"),FALSE),0)</f>
        <v>0</v>
      </c>
      <c r="AI41" s="74">
        <f ca="1">IFERROR(_xlfn.XLOOKUP($I41,données!$A$33:$A$39,données!$D$33:$D$39,0),0)</f>
        <v>0</v>
      </c>
      <c r="AJ41" s="74">
        <f ca="1">IFERROR(_xlfn.XLOOKUP($I41,données!$A$33:$A$39,données!$E$33:$E$39,0),0)</f>
        <v>0</v>
      </c>
      <c r="AK41" s="74">
        <f ca="1">IFERROR(_xlfn.XLOOKUP($I41,données!$A$33:$A$39,données!$F$33:$F$39,0),0)</f>
        <v>0</v>
      </c>
      <c r="AL41" s="74">
        <f ca="1">IFERROR(_xlfn.XLOOKUP($I41,données!$A$33:$A$39,données!$G$33:$G$39,0),0)</f>
        <v>0</v>
      </c>
      <c r="AM41" s="74">
        <f ca="1">IFERROR(_xlfn.XLOOKUP($I41,données!$A$33:$A$39,données!$H$33:$H$39,0),0)</f>
        <v>0</v>
      </c>
      <c r="AN41" s="74"/>
      <c r="AO41" s="74"/>
      <c r="AP41" s="71"/>
      <c r="AQ41" s="82"/>
    </row>
    <row r="42" spans="1:43" s="68" customFormat="1" ht="14" x14ac:dyDescent="0.2">
      <c r="A42" s="71">
        <f t="shared" si="7"/>
        <v>38</v>
      </c>
      <c r="B42" s="71">
        <f t="shared" ca="1" si="2"/>
        <v>0</v>
      </c>
      <c r="C42" s="71">
        <f t="shared" ca="1" si="2"/>
        <v>0</v>
      </c>
      <c r="D42" s="71">
        <f t="shared" ca="1" si="2"/>
        <v>0</v>
      </c>
      <c r="E42" s="71">
        <f t="shared" ca="1" si="2"/>
        <v>0</v>
      </c>
      <c r="F42" s="71">
        <f t="shared" ca="1" si="3"/>
        <v>0</v>
      </c>
      <c r="G42" s="89">
        <f t="shared" ca="1" si="2"/>
        <v>0</v>
      </c>
      <c r="H42" s="72" cm="1">
        <f t="array" aca="1" ref="H42" ca="1">IFERROR(_xlfn.XLOOKUP(H$1,INDIRECT("'"&amp;$A42&amp;"'!$A:$A"),INDIRECT("'"&amp;$A42&amp;"'!$b:$b"),FALSE),0)</f>
        <v>0</v>
      </c>
      <c r="I42" s="71" cm="1">
        <f t="array" aca="1" ref="I42" ca="1">IFERROR(IF($H42="Oui",_xlfn.XLOOKUP(I$2,INDIRECT("'"&amp;$A42&amp;"'!$A:$A"),INDIRECT("'"&amp;$A42&amp;"'!$b:$b"),FALSE),_xlfn.XLOOKUP(I$1,INDIRECT("'"&amp;$A42&amp;"'!$C$19:$C$25"),INDIRECT("'"&amp;$A42&amp;"'!$A$19:$A$25"),données!$A$39)),0)</f>
        <v>0</v>
      </c>
      <c r="J42" s="73">
        <f t="shared" ca="1" si="8"/>
        <v>0</v>
      </c>
      <c r="K42" s="74">
        <f t="shared" ca="1" si="11"/>
        <v>0</v>
      </c>
      <c r="L42" s="74">
        <f t="shared" ca="1" si="11"/>
        <v>0</v>
      </c>
      <c r="M42" s="74">
        <f t="shared" ca="1" si="11"/>
        <v>0</v>
      </c>
      <c r="N42" s="74">
        <f t="shared" ca="1" si="11"/>
        <v>0</v>
      </c>
      <c r="O42" s="74">
        <f t="shared" ca="1" si="11"/>
        <v>0</v>
      </c>
      <c r="P42" s="74">
        <f t="shared" ca="1" si="11"/>
        <v>0</v>
      </c>
      <c r="Q42" s="74">
        <f t="shared" ca="1" si="11"/>
        <v>0</v>
      </c>
      <c r="R42" s="74">
        <f t="shared" ca="1" si="11"/>
        <v>0</v>
      </c>
      <c r="S42" s="74">
        <f t="shared" ca="1" si="11"/>
        <v>0</v>
      </c>
      <c r="T42" s="74">
        <f t="shared" ca="1" si="11"/>
        <v>0</v>
      </c>
      <c r="U42" s="74">
        <f t="shared" ca="1" si="11"/>
        <v>0</v>
      </c>
      <c r="V42" s="74">
        <f t="shared" ca="1" si="11"/>
        <v>0</v>
      </c>
      <c r="W42" s="74">
        <f t="shared" ca="1" si="11"/>
        <v>0</v>
      </c>
      <c r="X42" s="74">
        <f t="shared" ca="1" si="11"/>
        <v>0</v>
      </c>
      <c r="Y42" s="74">
        <f t="shared" ca="1" si="11"/>
        <v>0</v>
      </c>
      <c r="Z42" s="74">
        <f t="shared" ca="1" si="11"/>
        <v>0</v>
      </c>
      <c r="AA42" s="73">
        <f t="shared" ca="1" si="9"/>
        <v>0</v>
      </c>
      <c r="AB42" s="93"/>
      <c r="AC42" s="75">
        <f ca="1">ROUND(IF($H42="Oui",0,SUMIFS(données!$C$33:$C$39,données!$A$33:$A$39,$I42)),2)</f>
        <v>0</v>
      </c>
      <c r="AD42" s="75" cm="1">
        <f t="array" aca="1" ref="AD42" ca="1">ROUND((SUMPRODUCT((données!$L$2:$R$2=$I42)*(données!$A$3:$A$17=J$1)*(données!$B$3:$B$17=J$2)*données!$L$3:$R$17)*$J42)+(SUMPRODUCT((données!$L$2:$R$2=$I42)*(données!$A$3:$A$17=K$1)*(données!$B$3:$B$17=K$2)*données!$L$3:$R$17)*$K42)+(SUMPRODUCT((données!$L$2:$R$2=$I42)*(données!$A$3:$A$17=L$1)*(données!$B$3:$B$17=L$2)*données!$L$3:$R$17)*$L42)+(SUMPRODUCT((données!$L$2:$R$2=$I42)*(données!$A$3:$A$17=M$1)*(données!$B$3:$B$17=M$2)*données!$L$3:$R$17)*$M42)+(SUMPRODUCT((données!$L$2:$R$2=$I42)*(données!$A$3:$A$17=N$1)*(données!$B$3:$B$17=N$2)*données!$L$3:$R$17)*$N42)+(SUMPRODUCT((données!$L$2:$R$2=$I42)*(données!$A$3:$A$17=O$1)*(données!$B$3:$B$17=O$2)*données!$L$3:$R$17)*$O42)+(SUMPRODUCT((données!$L$2:$R$2=$I42)*(données!$A$3:$A$17=P$1)*(données!$B$3:$B$17=Q$2)*données!$L$3:$R$17)*$P42)+(SUMPRODUCT((données!$L$2:$R$2=$I42)*(données!$A$3:$A$17=Q$1)*(données!$B$3:$B$17=Q$2)*données!$L$3:$R$17)*$Q42)+(SUMPRODUCT((données!$L$2:$R$2=$I42)*(données!$A$3:$A$17=R$1)*(données!$B$3:$B$17=R$2)*données!$L$3:$R$17)*$R42)+(SUMPRODUCT((données!$L$2:$R$2=$I42)*(données!$A$3:$A$17=S$1)*(données!$B$3:$B$17=S$2)*données!$L$3:$R$17)*$S42)+(SUMPRODUCT((données!$L$2:$R$2=$I42)*(données!$A$3:$A$17=T$1)*(données!$B$3:$B$17=T$2)*données!$L$3:$R$17)*$T42)+(SUMPRODUCT((données!$L$2:$R$2=$I42)*(données!$A$3:$A$17=U$1)*(données!$B$3:$B$17=U$2)*données!$L$3:$R$17)*$U42)+(SUMPRODUCT((données!$L$2:$R$2=$I42)*(données!$A$3:$A$17=V$1)*(données!$B$3:$B$17=V$2)*données!$L$3:$R$17)*$V42)+(SUMPRODUCT((données!$L$2:$R$2=$I42)*(données!$A$3:$A$17=W$1)*(données!$B$3:$B$17=W$2)*données!$L$3:$R$17)*$W42)+(SUMPRODUCT((données!$L$2:$R$2=$I42)*(données!$A$3:$A$17=AA$1)*(données!$B$3:$B$17=AA$2)*données!$L$3:$R$17)*$AA42),2)</f>
        <v>0</v>
      </c>
      <c r="AE42" s="75" cm="1">
        <f t="array" aca="1" ref="AE42" ca="1">IFERROR(_xlfn.XLOOKUP(AE$1,INDIRECT("'"&amp;$A42&amp;"'!$a:$a"),INDIRECT("'"&amp;$A42&amp;"'!$f:$f"),FALSE),0)</f>
        <v>0</v>
      </c>
      <c r="AF42" s="75">
        <f t="shared" ca="1" si="5"/>
        <v>0</v>
      </c>
      <c r="AG42" s="75">
        <f t="shared" ca="1" si="6"/>
        <v>0</v>
      </c>
      <c r="AH42" s="74" cm="1">
        <f t="array" aca="1" ref="AH42" ca="1">IFERROR(_xlfn.XLOOKUP(AH$1,INDIRECT("'"&amp;$A42&amp;"'!$A:$A"),INDIRECT("'"&amp;$A42&amp;"'!$b:$b"),FALSE),0)</f>
        <v>0</v>
      </c>
      <c r="AI42" s="74">
        <f ca="1">IFERROR(_xlfn.XLOOKUP($I42,données!$A$33:$A$39,données!$D$33:$D$39,0),0)</f>
        <v>0</v>
      </c>
      <c r="AJ42" s="74">
        <f ca="1">IFERROR(_xlfn.XLOOKUP($I42,données!$A$33:$A$39,données!$E$33:$E$39,0),0)</f>
        <v>0</v>
      </c>
      <c r="AK42" s="74">
        <f ca="1">IFERROR(_xlfn.XLOOKUP($I42,données!$A$33:$A$39,données!$F$33:$F$39,0),0)</f>
        <v>0</v>
      </c>
      <c r="AL42" s="74">
        <f ca="1">IFERROR(_xlfn.XLOOKUP($I42,données!$A$33:$A$39,données!$G$33:$G$39,0),0)</f>
        <v>0</v>
      </c>
      <c r="AM42" s="74">
        <f ca="1">IFERROR(_xlfn.XLOOKUP($I42,données!$A$33:$A$39,données!$H$33:$H$39,0),0)</f>
        <v>0</v>
      </c>
      <c r="AN42" s="74"/>
      <c r="AO42" s="74"/>
      <c r="AP42" s="71"/>
      <c r="AQ42" s="82"/>
    </row>
    <row r="43" spans="1:43" s="68" customFormat="1" ht="14" x14ac:dyDescent="0.2">
      <c r="A43" s="71">
        <f t="shared" si="7"/>
        <v>39</v>
      </c>
      <c r="B43" s="71">
        <f t="shared" ca="1" si="2"/>
        <v>0</v>
      </c>
      <c r="C43" s="71">
        <f t="shared" ca="1" si="2"/>
        <v>0</v>
      </c>
      <c r="D43" s="71">
        <f t="shared" ca="1" si="2"/>
        <v>0</v>
      </c>
      <c r="E43" s="71">
        <f t="shared" ca="1" si="2"/>
        <v>0</v>
      </c>
      <c r="F43" s="71">
        <f t="shared" ca="1" si="3"/>
        <v>0</v>
      </c>
      <c r="G43" s="89">
        <f t="shared" ca="1" si="2"/>
        <v>0</v>
      </c>
      <c r="H43" s="72" cm="1">
        <f t="array" aca="1" ref="H43" ca="1">IFERROR(_xlfn.XLOOKUP(H$1,INDIRECT("'"&amp;$A43&amp;"'!$A:$A"),INDIRECT("'"&amp;$A43&amp;"'!$b:$b"),FALSE),0)</f>
        <v>0</v>
      </c>
      <c r="I43" s="71" cm="1">
        <f t="array" aca="1" ref="I43" ca="1">IFERROR(IF($H43="Oui",_xlfn.XLOOKUP(I$2,INDIRECT("'"&amp;$A43&amp;"'!$A:$A"),INDIRECT("'"&amp;$A43&amp;"'!$b:$b"),FALSE),_xlfn.XLOOKUP(I$1,INDIRECT("'"&amp;$A43&amp;"'!$C$19:$C$25"),INDIRECT("'"&amp;$A43&amp;"'!$A$19:$A$25"),données!$A$39)),0)</f>
        <v>0</v>
      </c>
      <c r="J43" s="73">
        <f t="shared" ca="1" si="8"/>
        <v>0</v>
      </c>
      <c r="K43" s="74">
        <f t="shared" ca="1" si="11"/>
        <v>0</v>
      </c>
      <c r="L43" s="74">
        <f t="shared" ca="1" si="11"/>
        <v>0</v>
      </c>
      <c r="M43" s="74">
        <f t="shared" ca="1" si="11"/>
        <v>0</v>
      </c>
      <c r="N43" s="74">
        <f t="shared" ca="1" si="11"/>
        <v>0</v>
      </c>
      <c r="O43" s="74">
        <f t="shared" ca="1" si="11"/>
        <v>0</v>
      </c>
      <c r="P43" s="74">
        <f t="shared" ca="1" si="11"/>
        <v>0</v>
      </c>
      <c r="Q43" s="74">
        <f t="shared" ca="1" si="11"/>
        <v>0</v>
      </c>
      <c r="R43" s="74">
        <f t="shared" ca="1" si="11"/>
        <v>0</v>
      </c>
      <c r="S43" s="74">
        <f t="shared" ca="1" si="11"/>
        <v>0</v>
      </c>
      <c r="T43" s="74">
        <f t="shared" ca="1" si="11"/>
        <v>0</v>
      </c>
      <c r="U43" s="74">
        <f t="shared" ca="1" si="11"/>
        <v>0</v>
      </c>
      <c r="V43" s="74">
        <f t="shared" ca="1" si="11"/>
        <v>0</v>
      </c>
      <c r="W43" s="74">
        <f t="shared" ca="1" si="11"/>
        <v>0</v>
      </c>
      <c r="X43" s="74">
        <f t="shared" ca="1" si="11"/>
        <v>0</v>
      </c>
      <c r="Y43" s="74">
        <f t="shared" ca="1" si="11"/>
        <v>0</v>
      </c>
      <c r="Z43" s="74">
        <f t="shared" ca="1" si="11"/>
        <v>0</v>
      </c>
      <c r="AA43" s="73">
        <f t="shared" ca="1" si="9"/>
        <v>0</v>
      </c>
      <c r="AB43" s="93"/>
      <c r="AC43" s="75">
        <f ca="1">ROUND(IF($H43="Oui",0,SUMIFS(données!$C$33:$C$39,données!$A$33:$A$39,$I43)),2)</f>
        <v>0</v>
      </c>
      <c r="AD43" s="75" cm="1">
        <f t="array" aca="1" ref="AD43" ca="1">ROUND((SUMPRODUCT((données!$L$2:$R$2=$I43)*(données!$A$3:$A$17=J$1)*(données!$B$3:$B$17=J$2)*données!$L$3:$R$17)*$J43)+(SUMPRODUCT((données!$L$2:$R$2=$I43)*(données!$A$3:$A$17=K$1)*(données!$B$3:$B$17=K$2)*données!$L$3:$R$17)*$K43)+(SUMPRODUCT((données!$L$2:$R$2=$I43)*(données!$A$3:$A$17=L$1)*(données!$B$3:$B$17=L$2)*données!$L$3:$R$17)*$L43)+(SUMPRODUCT((données!$L$2:$R$2=$I43)*(données!$A$3:$A$17=M$1)*(données!$B$3:$B$17=M$2)*données!$L$3:$R$17)*$M43)+(SUMPRODUCT((données!$L$2:$R$2=$I43)*(données!$A$3:$A$17=N$1)*(données!$B$3:$B$17=N$2)*données!$L$3:$R$17)*$N43)+(SUMPRODUCT((données!$L$2:$R$2=$I43)*(données!$A$3:$A$17=O$1)*(données!$B$3:$B$17=O$2)*données!$L$3:$R$17)*$O43)+(SUMPRODUCT((données!$L$2:$R$2=$I43)*(données!$A$3:$A$17=P$1)*(données!$B$3:$B$17=Q$2)*données!$L$3:$R$17)*$P43)+(SUMPRODUCT((données!$L$2:$R$2=$I43)*(données!$A$3:$A$17=Q$1)*(données!$B$3:$B$17=Q$2)*données!$L$3:$R$17)*$Q43)+(SUMPRODUCT((données!$L$2:$R$2=$I43)*(données!$A$3:$A$17=R$1)*(données!$B$3:$B$17=R$2)*données!$L$3:$R$17)*$R43)+(SUMPRODUCT((données!$L$2:$R$2=$I43)*(données!$A$3:$A$17=S$1)*(données!$B$3:$B$17=S$2)*données!$L$3:$R$17)*$S43)+(SUMPRODUCT((données!$L$2:$R$2=$I43)*(données!$A$3:$A$17=T$1)*(données!$B$3:$B$17=T$2)*données!$L$3:$R$17)*$T43)+(SUMPRODUCT((données!$L$2:$R$2=$I43)*(données!$A$3:$A$17=U$1)*(données!$B$3:$B$17=U$2)*données!$L$3:$R$17)*$U43)+(SUMPRODUCT((données!$L$2:$R$2=$I43)*(données!$A$3:$A$17=V$1)*(données!$B$3:$B$17=V$2)*données!$L$3:$R$17)*$V43)+(SUMPRODUCT((données!$L$2:$R$2=$I43)*(données!$A$3:$A$17=W$1)*(données!$B$3:$B$17=W$2)*données!$L$3:$R$17)*$W43)+(SUMPRODUCT((données!$L$2:$R$2=$I43)*(données!$A$3:$A$17=AA$1)*(données!$B$3:$B$17=AA$2)*données!$L$3:$R$17)*$AA43),2)</f>
        <v>0</v>
      </c>
      <c r="AE43" s="75" cm="1">
        <f t="array" aca="1" ref="AE43" ca="1">IFERROR(_xlfn.XLOOKUP(AE$1,INDIRECT("'"&amp;$A43&amp;"'!$a:$a"),INDIRECT("'"&amp;$A43&amp;"'!$f:$f"),FALSE),0)</f>
        <v>0</v>
      </c>
      <c r="AF43" s="75">
        <f t="shared" ca="1" si="5"/>
        <v>0</v>
      </c>
      <c r="AG43" s="75">
        <f t="shared" ca="1" si="6"/>
        <v>0</v>
      </c>
      <c r="AH43" s="74" cm="1">
        <f t="array" aca="1" ref="AH43" ca="1">IFERROR(_xlfn.XLOOKUP(AH$1,INDIRECT("'"&amp;$A43&amp;"'!$A:$A"),INDIRECT("'"&amp;$A43&amp;"'!$b:$b"),FALSE),0)</f>
        <v>0</v>
      </c>
      <c r="AI43" s="74">
        <f ca="1">IFERROR(_xlfn.XLOOKUP($I43,données!$A$33:$A$39,données!$D$33:$D$39,0),0)</f>
        <v>0</v>
      </c>
      <c r="AJ43" s="74">
        <f ca="1">IFERROR(_xlfn.XLOOKUP($I43,données!$A$33:$A$39,données!$E$33:$E$39,0),0)</f>
        <v>0</v>
      </c>
      <c r="AK43" s="74">
        <f ca="1">IFERROR(_xlfn.XLOOKUP($I43,données!$A$33:$A$39,données!$F$33:$F$39,0),0)</f>
        <v>0</v>
      </c>
      <c r="AL43" s="74">
        <f ca="1">IFERROR(_xlfn.XLOOKUP($I43,données!$A$33:$A$39,données!$G$33:$G$39,0),0)</f>
        <v>0</v>
      </c>
      <c r="AM43" s="74">
        <f ca="1">IFERROR(_xlfn.XLOOKUP($I43,données!$A$33:$A$39,données!$H$33:$H$39,0),0)</f>
        <v>0</v>
      </c>
      <c r="AN43" s="74"/>
      <c r="AO43" s="74"/>
      <c r="AP43" s="71"/>
      <c r="AQ43" s="82"/>
    </row>
    <row r="44" spans="1:43" s="68" customFormat="1" ht="14" x14ac:dyDescent="0.2">
      <c r="A44" s="71">
        <f t="shared" si="7"/>
        <v>40</v>
      </c>
      <c r="B44" s="71">
        <f t="shared" ca="1" si="2"/>
        <v>0</v>
      </c>
      <c r="C44" s="71">
        <f t="shared" ca="1" si="2"/>
        <v>0</v>
      </c>
      <c r="D44" s="71">
        <f t="shared" ca="1" si="2"/>
        <v>0</v>
      </c>
      <c r="E44" s="71">
        <f t="shared" ca="1" si="2"/>
        <v>0</v>
      </c>
      <c r="F44" s="71">
        <f t="shared" ca="1" si="3"/>
        <v>0</v>
      </c>
      <c r="G44" s="89">
        <f t="shared" ca="1" si="2"/>
        <v>0</v>
      </c>
      <c r="H44" s="72" cm="1">
        <f t="array" aca="1" ref="H44" ca="1">IFERROR(_xlfn.XLOOKUP(H$1,INDIRECT("'"&amp;$A44&amp;"'!$A:$A"),INDIRECT("'"&amp;$A44&amp;"'!$b:$b"),FALSE),0)</f>
        <v>0</v>
      </c>
      <c r="I44" s="71" cm="1">
        <f t="array" aca="1" ref="I44" ca="1">IFERROR(IF($H44="Oui",_xlfn.XLOOKUP(I$2,INDIRECT("'"&amp;$A44&amp;"'!$A:$A"),INDIRECT("'"&amp;$A44&amp;"'!$b:$b"),FALSE),_xlfn.XLOOKUP(I$1,INDIRECT("'"&amp;$A44&amp;"'!$C$19:$C$25"),INDIRECT("'"&amp;$A44&amp;"'!$A$19:$A$25"),données!$A$39)),0)</f>
        <v>0</v>
      </c>
      <c r="J44" s="73">
        <f t="shared" ca="1" si="8"/>
        <v>0</v>
      </c>
      <c r="K44" s="74">
        <f t="shared" ca="1" si="11"/>
        <v>0</v>
      </c>
      <c r="L44" s="74">
        <f t="shared" ca="1" si="11"/>
        <v>0</v>
      </c>
      <c r="M44" s="74">
        <f t="shared" ca="1" si="11"/>
        <v>0</v>
      </c>
      <c r="N44" s="74">
        <f t="shared" ca="1" si="11"/>
        <v>0</v>
      </c>
      <c r="O44" s="74">
        <f t="shared" ca="1" si="11"/>
        <v>0</v>
      </c>
      <c r="P44" s="74">
        <f t="shared" ca="1" si="11"/>
        <v>0</v>
      </c>
      <c r="Q44" s="74">
        <f t="shared" ca="1" si="11"/>
        <v>0</v>
      </c>
      <c r="R44" s="74">
        <f t="shared" ca="1" si="11"/>
        <v>0</v>
      </c>
      <c r="S44" s="74">
        <f t="shared" ca="1" si="11"/>
        <v>0</v>
      </c>
      <c r="T44" s="74">
        <f t="shared" ca="1" si="11"/>
        <v>0</v>
      </c>
      <c r="U44" s="74">
        <f t="shared" ca="1" si="11"/>
        <v>0</v>
      </c>
      <c r="V44" s="74">
        <f t="shared" ca="1" si="11"/>
        <v>0</v>
      </c>
      <c r="W44" s="74">
        <f t="shared" ca="1" si="11"/>
        <v>0</v>
      </c>
      <c r="X44" s="74">
        <f t="shared" ca="1" si="11"/>
        <v>0</v>
      </c>
      <c r="Y44" s="74">
        <f t="shared" ca="1" si="11"/>
        <v>0</v>
      </c>
      <c r="Z44" s="74">
        <f t="shared" ca="1" si="11"/>
        <v>0</v>
      </c>
      <c r="AA44" s="73">
        <f t="shared" ca="1" si="9"/>
        <v>0</v>
      </c>
      <c r="AB44" s="93"/>
      <c r="AC44" s="75">
        <f ca="1">ROUND(IF($H44="Oui",0,SUMIFS(données!$C$33:$C$39,données!$A$33:$A$39,$I44)),2)</f>
        <v>0</v>
      </c>
      <c r="AD44" s="75" cm="1">
        <f t="array" aca="1" ref="AD44" ca="1">ROUND((SUMPRODUCT((données!$L$2:$R$2=$I44)*(données!$A$3:$A$17=J$1)*(données!$B$3:$B$17=J$2)*données!$L$3:$R$17)*$J44)+(SUMPRODUCT((données!$L$2:$R$2=$I44)*(données!$A$3:$A$17=K$1)*(données!$B$3:$B$17=K$2)*données!$L$3:$R$17)*$K44)+(SUMPRODUCT((données!$L$2:$R$2=$I44)*(données!$A$3:$A$17=L$1)*(données!$B$3:$B$17=L$2)*données!$L$3:$R$17)*$L44)+(SUMPRODUCT((données!$L$2:$R$2=$I44)*(données!$A$3:$A$17=M$1)*(données!$B$3:$B$17=M$2)*données!$L$3:$R$17)*$M44)+(SUMPRODUCT((données!$L$2:$R$2=$I44)*(données!$A$3:$A$17=N$1)*(données!$B$3:$B$17=N$2)*données!$L$3:$R$17)*$N44)+(SUMPRODUCT((données!$L$2:$R$2=$I44)*(données!$A$3:$A$17=O$1)*(données!$B$3:$B$17=O$2)*données!$L$3:$R$17)*$O44)+(SUMPRODUCT((données!$L$2:$R$2=$I44)*(données!$A$3:$A$17=P$1)*(données!$B$3:$B$17=Q$2)*données!$L$3:$R$17)*$P44)+(SUMPRODUCT((données!$L$2:$R$2=$I44)*(données!$A$3:$A$17=Q$1)*(données!$B$3:$B$17=Q$2)*données!$L$3:$R$17)*$Q44)+(SUMPRODUCT((données!$L$2:$R$2=$I44)*(données!$A$3:$A$17=R$1)*(données!$B$3:$B$17=R$2)*données!$L$3:$R$17)*$R44)+(SUMPRODUCT((données!$L$2:$R$2=$I44)*(données!$A$3:$A$17=S$1)*(données!$B$3:$B$17=S$2)*données!$L$3:$R$17)*$S44)+(SUMPRODUCT((données!$L$2:$R$2=$I44)*(données!$A$3:$A$17=T$1)*(données!$B$3:$B$17=T$2)*données!$L$3:$R$17)*$T44)+(SUMPRODUCT((données!$L$2:$R$2=$I44)*(données!$A$3:$A$17=U$1)*(données!$B$3:$B$17=U$2)*données!$L$3:$R$17)*$U44)+(SUMPRODUCT((données!$L$2:$R$2=$I44)*(données!$A$3:$A$17=V$1)*(données!$B$3:$B$17=V$2)*données!$L$3:$R$17)*$V44)+(SUMPRODUCT((données!$L$2:$R$2=$I44)*(données!$A$3:$A$17=W$1)*(données!$B$3:$B$17=W$2)*données!$L$3:$R$17)*$W44)+(SUMPRODUCT((données!$L$2:$R$2=$I44)*(données!$A$3:$A$17=AA$1)*(données!$B$3:$B$17=AA$2)*données!$L$3:$R$17)*$AA44),2)</f>
        <v>0</v>
      </c>
      <c r="AE44" s="75" cm="1">
        <f t="array" aca="1" ref="AE44" ca="1">IFERROR(_xlfn.XLOOKUP(AE$1,INDIRECT("'"&amp;$A44&amp;"'!$a:$a"),INDIRECT("'"&amp;$A44&amp;"'!$f:$f"),FALSE),0)</f>
        <v>0</v>
      </c>
      <c r="AF44" s="75">
        <f t="shared" ca="1" si="5"/>
        <v>0</v>
      </c>
      <c r="AG44" s="75">
        <f t="shared" ca="1" si="6"/>
        <v>0</v>
      </c>
      <c r="AH44" s="74" cm="1">
        <f t="array" aca="1" ref="AH44" ca="1">IFERROR(_xlfn.XLOOKUP(AH$1,INDIRECT("'"&amp;$A44&amp;"'!$A:$A"),INDIRECT("'"&amp;$A44&amp;"'!$b:$b"),FALSE),0)</f>
        <v>0</v>
      </c>
      <c r="AI44" s="74">
        <f ca="1">IFERROR(_xlfn.XLOOKUP($I44,données!$A$33:$A$39,données!$D$33:$D$39,0),0)</f>
        <v>0</v>
      </c>
      <c r="AJ44" s="74">
        <f ca="1">IFERROR(_xlfn.XLOOKUP($I44,données!$A$33:$A$39,données!$E$33:$E$39,0),0)</f>
        <v>0</v>
      </c>
      <c r="AK44" s="74">
        <f ca="1">IFERROR(_xlfn.XLOOKUP($I44,données!$A$33:$A$39,données!$F$33:$F$39,0),0)</f>
        <v>0</v>
      </c>
      <c r="AL44" s="74">
        <f ca="1">IFERROR(_xlfn.XLOOKUP($I44,données!$A$33:$A$39,données!$G$33:$G$39,0),0)</f>
        <v>0</v>
      </c>
      <c r="AM44" s="74">
        <f ca="1">IFERROR(_xlfn.XLOOKUP($I44,données!$A$33:$A$39,données!$H$33:$H$39,0),0)</f>
        <v>0</v>
      </c>
      <c r="AN44" s="74"/>
      <c r="AO44" s="74"/>
      <c r="AP44" s="71"/>
      <c r="AQ44" s="82"/>
    </row>
    <row r="45" spans="1:43" s="68" customFormat="1" ht="14" x14ac:dyDescent="0.2">
      <c r="A45" s="71">
        <f t="shared" si="7"/>
        <v>41</v>
      </c>
      <c r="B45" s="71">
        <f t="shared" ca="1" si="2"/>
        <v>0</v>
      </c>
      <c r="C45" s="71">
        <f t="shared" ca="1" si="2"/>
        <v>0</v>
      </c>
      <c r="D45" s="71">
        <f t="shared" ca="1" si="2"/>
        <v>0</v>
      </c>
      <c r="E45" s="71">
        <f t="shared" ca="1" si="2"/>
        <v>0</v>
      </c>
      <c r="F45" s="71">
        <f t="shared" ca="1" si="3"/>
        <v>0</v>
      </c>
      <c r="G45" s="89">
        <f t="shared" ca="1" si="2"/>
        <v>0</v>
      </c>
      <c r="H45" s="72" cm="1">
        <f t="array" aca="1" ref="H45" ca="1">IFERROR(_xlfn.XLOOKUP(H$1,INDIRECT("'"&amp;$A45&amp;"'!$A:$A"),INDIRECT("'"&amp;$A45&amp;"'!$b:$b"),FALSE),0)</f>
        <v>0</v>
      </c>
      <c r="I45" s="71" cm="1">
        <f t="array" aca="1" ref="I45" ca="1">IFERROR(IF($H45="Oui",_xlfn.XLOOKUP(I$2,INDIRECT("'"&amp;$A45&amp;"'!$A:$A"),INDIRECT("'"&amp;$A45&amp;"'!$b:$b"),FALSE),_xlfn.XLOOKUP(I$1,INDIRECT("'"&amp;$A45&amp;"'!$C$19:$C$25"),INDIRECT("'"&amp;$A45&amp;"'!$A$19:$A$25"),données!$A$39)),0)</f>
        <v>0</v>
      </c>
      <c r="J45" s="73">
        <f t="shared" ca="1" si="8"/>
        <v>0</v>
      </c>
      <c r="K45" s="74">
        <f t="shared" ca="1" si="11"/>
        <v>0</v>
      </c>
      <c r="L45" s="74">
        <f t="shared" ca="1" si="11"/>
        <v>0</v>
      </c>
      <c r="M45" s="74">
        <f t="shared" ca="1" si="11"/>
        <v>0</v>
      </c>
      <c r="N45" s="74">
        <f t="shared" ca="1" si="11"/>
        <v>0</v>
      </c>
      <c r="O45" s="74">
        <f t="shared" ca="1" si="11"/>
        <v>0</v>
      </c>
      <c r="P45" s="74">
        <f t="shared" ca="1" si="11"/>
        <v>0</v>
      </c>
      <c r="Q45" s="74">
        <f t="shared" ca="1" si="11"/>
        <v>0</v>
      </c>
      <c r="R45" s="74">
        <f t="shared" ca="1" si="11"/>
        <v>0</v>
      </c>
      <c r="S45" s="74">
        <f t="shared" ca="1" si="11"/>
        <v>0</v>
      </c>
      <c r="T45" s="74">
        <f t="shared" ca="1" si="11"/>
        <v>0</v>
      </c>
      <c r="U45" s="74">
        <f t="shared" ca="1" si="11"/>
        <v>0</v>
      </c>
      <c r="V45" s="74">
        <f t="shared" ca="1" si="11"/>
        <v>0</v>
      </c>
      <c r="W45" s="74">
        <f t="shared" ca="1" si="11"/>
        <v>0</v>
      </c>
      <c r="X45" s="74">
        <f t="shared" ca="1" si="11"/>
        <v>0</v>
      </c>
      <c r="Y45" s="74">
        <f t="shared" ca="1" si="11"/>
        <v>0</v>
      </c>
      <c r="Z45" s="74">
        <f t="shared" ca="1" si="11"/>
        <v>0</v>
      </c>
      <c r="AA45" s="73">
        <f t="shared" ca="1" si="9"/>
        <v>0</v>
      </c>
      <c r="AB45" s="93"/>
      <c r="AC45" s="75">
        <f ca="1">ROUND(IF($H45="Oui",0,SUMIFS(données!$C$33:$C$39,données!$A$33:$A$39,$I45)),2)</f>
        <v>0</v>
      </c>
      <c r="AD45" s="75" cm="1">
        <f t="array" aca="1" ref="AD45" ca="1">ROUND((SUMPRODUCT((données!$L$2:$R$2=$I45)*(données!$A$3:$A$17=J$1)*(données!$B$3:$B$17=J$2)*données!$L$3:$R$17)*$J45)+(SUMPRODUCT((données!$L$2:$R$2=$I45)*(données!$A$3:$A$17=K$1)*(données!$B$3:$B$17=K$2)*données!$L$3:$R$17)*$K45)+(SUMPRODUCT((données!$L$2:$R$2=$I45)*(données!$A$3:$A$17=L$1)*(données!$B$3:$B$17=L$2)*données!$L$3:$R$17)*$L45)+(SUMPRODUCT((données!$L$2:$R$2=$I45)*(données!$A$3:$A$17=M$1)*(données!$B$3:$B$17=M$2)*données!$L$3:$R$17)*$M45)+(SUMPRODUCT((données!$L$2:$R$2=$I45)*(données!$A$3:$A$17=N$1)*(données!$B$3:$B$17=N$2)*données!$L$3:$R$17)*$N45)+(SUMPRODUCT((données!$L$2:$R$2=$I45)*(données!$A$3:$A$17=O$1)*(données!$B$3:$B$17=O$2)*données!$L$3:$R$17)*$O45)+(SUMPRODUCT((données!$L$2:$R$2=$I45)*(données!$A$3:$A$17=P$1)*(données!$B$3:$B$17=Q$2)*données!$L$3:$R$17)*$P45)+(SUMPRODUCT((données!$L$2:$R$2=$I45)*(données!$A$3:$A$17=Q$1)*(données!$B$3:$B$17=Q$2)*données!$L$3:$R$17)*$Q45)+(SUMPRODUCT((données!$L$2:$R$2=$I45)*(données!$A$3:$A$17=R$1)*(données!$B$3:$B$17=R$2)*données!$L$3:$R$17)*$R45)+(SUMPRODUCT((données!$L$2:$R$2=$I45)*(données!$A$3:$A$17=S$1)*(données!$B$3:$B$17=S$2)*données!$L$3:$R$17)*$S45)+(SUMPRODUCT((données!$L$2:$R$2=$I45)*(données!$A$3:$A$17=T$1)*(données!$B$3:$B$17=T$2)*données!$L$3:$R$17)*$T45)+(SUMPRODUCT((données!$L$2:$R$2=$I45)*(données!$A$3:$A$17=U$1)*(données!$B$3:$B$17=U$2)*données!$L$3:$R$17)*$U45)+(SUMPRODUCT((données!$L$2:$R$2=$I45)*(données!$A$3:$A$17=V$1)*(données!$B$3:$B$17=V$2)*données!$L$3:$R$17)*$V45)+(SUMPRODUCT((données!$L$2:$R$2=$I45)*(données!$A$3:$A$17=W$1)*(données!$B$3:$B$17=W$2)*données!$L$3:$R$17)*$W45)+(SUMPRODUCT((données!$L$2:$R$2=$I45)*(données!$A$3:$A$17=AA$1)*(données!$B$3:$B$17=AA$2)*données!$L$3:$R$17)*$AA45),2)</f>
        <v>0</v>
      </c>
      <c r="AE45" s="75" cm="1">
        <f t="array" aca="1" ref="AE45" ca="1">IFERROR(_xlfn.XLOOKUP(AE$1,INDIRECT("'"&amp;$A45&amp;"'!$a:$a"),INDIRECT("'"&amp;$A45&amp;"'!$f:$f"),FALSE),0)</f>
        <v>0</v>
      </c>
      <c r="AF45" s="75">
        <f t="shared" ca="1" si="5"/>
        <v>0</v>
      </c>
      <c r="AG45" s="75">
        <f t="shared" ca="1" si="6"/>
        <v>0</v>
      </c>
      <c r="AH45" s="74" cm="1">
        <f t="array" aca="1" ref="AH45" ca="1">IFERROR(_xlfn.XLOOKUP(AH$1,INDIRECT("'"&amp;$A45&amp;"'!$A:$A"),INDIRECT("'"&amp;$A45&amp;"'!$b:$b"),FALSE),0)</f>
        <v>0</v>
      </c>
      <c r="AI45" s="74">
        <f ca="1">IFERROR(_xlfn.XLOOKUP($I45,données!$A$33:$A$39,données!$D$33:$D$39,0),0)</f>
        <v>0</v>
      </c>
      <c r="AJ45" s="74">
        <f ca="1">IFERROR(_xlfn.XLOOKUP($I45,données!$A$33:$A$39,données!$E$33:$E$39,0),0)</f>
        <v>0</v>
      </c>
      <c r="AK45" s="74">
        <f ca="1">IFERROR(_xlfn.XLOOKUP($I45,données!$A$33:$A$39,données!$F$33:$F$39,0),0)</f>
        <v>0</v>
      </c>
      <c r="AL45" s="74">
        <f ca="1">IFERROR(_xlfn.XLOOKUP($I45,données!$A$33:$A$39,données!$G$33:$G$39,0),0)</f>
        <v>0</v>
      </c>
      <c r="AM45" s="74">
        <f ca="1">IFERROR(_xlfn.XLOOKUP($I45,données!$A$33:$A$39,données!$H$33:$H$39,0),0)</f>
        <v>0</v>
      </c>
      <c r="AN45" s="74"/>
      <c r="AO45" s="74"/>
      <c r="AP45" s="71"/>
      <c r="AQ45" s="82"/>
    </row>
    <row r="46" spans="1:43" s="68" customFormat="1" ht="14" x14ac:dyDescent="0.2">
      <c r="A46" s="71">
        <f t="shared" si="7"/>
        <v>42</v>
      </c>
      <c r="B46" s="71">
        <f t="shared" ca="1" si="2"/>
        <v>0</v>
      </c>
      <c r="C46" s="71">
        <f t="shared" ca="1" si="2"/>
        <v>0</v>
      </c>
      <c r="D46" s="71">
        <f t="shared" ca="1" si="2"/>
        <v>0</v>
      </c>
      <c r="E46" s="71">
        <f t="shared" ca="1" si="2"/>
        <v>0</v>
      </c>
      <c r="F46" s="71">
        <f t="shared" ca="1" si="3"/>
        <v>0</v>
      </c>
      <c r="G46" s="89">
        <f t="shared" ca="1" si="2"/>
        <v>0</v>
      </c>
      <c r="H46" s="72" cm="1">
        <f t="array" aca="1" ref="H46" ca="1">IFERROR(_xlfn.XLOOKUP(H$1,INDIRECT("'"&amp;$A46&amp;"'!$A:$A"),INDIRECT("'"&amp;$A46&amp;"'!$b:$b"),FALSE),0)</f>
        <v>0</v>
      </c>
      <c r="I46" s="71" cm="1">
        <f t="array" aca="1" ref="I46" ca="1">IFERROR(IF($H46="Oui",_xlfn.XLOOKUP(I$2,INDIRECT("'"&amp;$A46&amp;"'!$A:$A"),INDIRECT("'"&amp;$A46&amp;"'!$b:$b"),FALSE),_xlfn.XLOOKUP(I$1,INDIRECT("'"&amp;$A46&amp;"'!$C$19:$C$25"),INDIRECT("'"&amp;$A46&amp;"'!$A$19:$A$25"),données!$A$39)),0)</f>
        <v>0</v>
      </c>
      <c r="J46" s="73">
        <f t="shared" ca="1" si="8"/>
        <v>0</v>
      </c>
      <c r="K46" s="74">
        <f t="shared" ca="1" si="11"/>
        <v>0</v>
      </c>
      <c r="L46" s="74">
        <f t="shared" ca="1" si="11"/>
        <v>0</v>
      </c>
      <c r="M46" s="74">
        <f t="shared" ca="1" si="11"/>
        <v>0</v>
      </c>
      <c r="N46" s="74">
        <f t="shared" ca="1" si="11"/>
        <v>0</v>
      </c>
      <c r="O46" s="74">
        <f t="shared" ca="1" si="11"/>
        <v>0</v>
      </c>
      <c r="P46" s="74">
        <f t="shared" ca="1" si="11"/>
        <v>0</v>
      </c>
      <c r="Q46" s="74">
        <f t="shared" ca="1" si="11"/>
        <v>0</v>
      </c>
      <c r="R46" s="74">
        <f t="shared" ca="1" si="11"/>
        <v>0</v>
      </c>
      <c r="S46" s="74">
        <f t="shared" ca="1" si="11"/>
        <v>0</v>
      </c>
      <c r="T46" s="74">
        <f t="shared" ca="1" si="11"/>
        <v>0</v>
      </c>
      <c r="U46" s="74">
        <f t="shared" ca="1" si="11"/>
        <v>0</v>
      </c>
      <c r="V46" s="74">
        <f t="shared" ca="1" si="11"/>
        <v>0</v>
      </c>
      <c r="W46" s="74">
        <f t="shared" ca="1" si="11"/>
        <v>0</v>
      </c>
      <c r="X46" s="74">
        <f t="shared" ca="1" si="11"/>
        <v>0</v>
      </c>
      <c r="Y46" s="74">
        <f t="shared" ca="1" si="11"/>
        <v>0</v>
      </c>
      <c r="Z46" s="74">
        <f t="shared" ca="1" si="11"/>
        <v>0</v>
      </c>
      <c r="AA46" s="73">
        <f t="shared" ca="1" si="9"/>
        <v>0</v>
      </c>
      <c r="AB46" s="93"/>
      <c r="AC46" s="75">
        <f ca="1">ROUND(IF($H46="Oui",0,SUMIFS(données!$C$33:$C$39,données!$A$33:$A$39,$I46)),2)</f>
        <v>0</v>
      </c>
      <c r="AD46" s="75" cm="1">
        <f t="array" aca="1" ref="AD46" ca="1">ROUND((SUMPRODUCT((données!$L$2:$R$2=$I46)*(données!$A$3:$A$17=J$1)*(données!$B$3:$B$17=J$2)*données!$L$3:$R$17)*$J46)+(SUMPRODUCT((données!$L$2:$R$2=$I46)*(données!$A$3:$A$17=K$1)*(données!$B$3:$B$17=K$2)*données!$L$3:$R$17)*$K46)+(SUMPRODUCT((données!$L$2:$R$2=$I46)*(données!$A$3:$A$17=L$1)*(données!$B$3:$B$17=L$2)*données!$L$3:$R$17)*$L46)+(SUMPRODUCT((données!$L$2:$R$2=$I46)*(données!$A$3:$A$17=M$1)*(données!$B$3:$B$17=M$2)*données!$L$3:$R$17)*$M46)+(SUMPRODUCT((données!$L$2:$R$2=$I46)*(données!$A$3:$A$17=N$1)*(données!$B$3:$B$17=N$2)*données!$L$3:$R$17)*$N46)+(SUMPRODUCT((données!$L$2:$R$2=$I46)*(données!$A$3:$A$17=O$1)*(données!$B$3:$B$17=O$2)*données!$L$3:$R$17)*$O46)+(SUMPRODUCT((données!$L$2:$R$2=$I46)*(données!$A$3:$A$17=P$1)*(données!$B$3:$B$17=Q$2)*données!$L$3:$R$17)*$P46)+(SUMPRODUCT((données!$L$2:$R$2=$I46)*(données!$A$3:$A$17=Q$1)*(données!$B$3:$B$17=Q$2)*données!$L$3:$R$17)*$Q46)+(SUMPRODUCT((données!$L$2:$R$2=$I46)*(données!$A$3:$A$17=R$1)*(données!$B$3:$B$17=R$2)*données!$L$3:$R$17)*$R46)+(SUMPRODUCT((données!$L$2:$R$2=$I46)*(données!$A$3:$A$17=S$1)*(données!$B$3:$B$17=S$2)*données!$L$3:$R$17)*$S46)+(SUMPRODUCT((données!$L$2:$R$2=$I46)*(données!$A$3:$A$17=T$1)*(données!$B$3:$B$17=T$2)*données!$L$3:$R$17)*$T46)+(SUMPRODUCT((données!$L$2:$R$2=$I46)*(données!$A$3:$A$17=U$1)*(données!$B$3:$B$17=U$2)*données!$L$3:$R$17)*$U46)+(SUMPRODUCT((données!$L$2:$R$2=$I46)*(données!$A$3:$A$17=V$1)*(données!$B$3:$B$17=V$2)*données!$L$3:$R$17)*$V46)+(SUMPRODUCT((données!$L$2:$R$2=$I46)*(données!$A$3:$A$17=W$1)*(données!$B$3:$B$17=W$2)*données!$L$3:$R$17)*$W46)+(SUMPRODUCT((données!$L$2:$R$2=$I46)*(données!$A$3:$A$17=AA$1)*(données!$B$3:$B$17=AA$2)*données!$L$3:$R$17)*$AA46),2)</f>
        <v>0</v>
      </c>
      <c r="AE46" s="75" cm="1">
        <f t="array" aca="1" ref="AE46" ca="1">IFERROR(_xlfn.XLOOKUP(AE$1,INDIRECT("'"&amp;$A46&amp;"'!$a:$a"),INDIRECT("'"&amp;$A46&amp;"'!$f:$f"),FALSE),0)</f>
        <v>0</v>
      </c>
      <c r="AF46" s="75">
        <f t="shared" ca="1" si="5"/>
        <v>0</v>
      </c>
      <c r="AG46" s="75">
        <f t="shared" ca="1" si="6"/>
        <v>0</v>
      </c>
      <c r="AH46" s="74" cm="1">
        <f t="array" aca="1" ref="AH46" ca="1">IFERROR(_xlfn.XLOOKUP(AH$1,INDIRECT("'"&amp;$A46&amp;"'!$A:$A"),INDIRECT("'"&amp;$A46&amp;"'!$b:$b"),FALSE),0)</f>
        <v>0</v>
      </c>
      <c r="AI46" s="74">
        <f ca="1">IFERROR(_xlfn.XLOOKUP($I46,données!$A$33:$A$39,données!$D$33:$D$39,0),0)</f>
        <v>0</v>
      </c>
      <c r="AJ46" s="74">
        <f ca="1">IFERROR(_xlfn.XLOOKUP($I46,données!$A$33:$A$39,données!$E$33:$E$39,0),0)</f>
        <v>0</v>
      </c>
      <c r="AK46" s="74">
        <f ca="1">IFERROR(_xlfn.XLOOKUP($I46,données!$A$33:$A$39,données!$F$33:$F$39,0),0)</f>
        <v>0</v>
      </c>
      <c r="AL46" s="74">
        <f ca="1">IFERROR(_xlfn.XLOOKUP($I46,données!$A$33:$A$39,données!$G$33:$G$39,0),0)</f>
        <v>0</v>
      </c>
      <c r="AM46" s="74">
        <f ca="1">IFERROR(_xlfn.XLOOKUP($I46,données!$A$33:$A$39,données!$H$33:$H$39,0),0)</f>
        <v>0</v>
      </c>
      <c r="AN46" s="74"/>
      <c r="AO46" s="74"/>
      <c r="AP46" s="71"/>
      <c r="AQ46" s="82"/>
    </row>
    <row r="47" spans="1:43" s="68" customFormat="1" ht="14" x14ac:dyDescent="0.2">
      <c r="A47" s="71">
        <f t="shared" si="7"/>
        <v>43</v>
      </c>
      <c r="B47" s="71">
        <f t="shared" ca="1" si="2"/>
        <v>0</v>
      </c>
      <c r="C47" s="71">
        <f t="shared" ca="1" si="2"/>
        <v>0</v>
      </c>
      <c r="D47" s="71">
        <f t="shared" ca="1" si="2"/>
        <v>0</v>
      </c>
      <c r="E47" s="71">
        <f t="shared" ca="1" si="2"/>
        <v>0</v>
      </c>
      <c r="F47" s="71">
        <f t="shared" ca="1" si="3"/>
        <v>0</v>
      </c>
      <c r="G47" s="89">
        <f t="shared" ca="1" si="2"/>
        <v>0</v>
      </c>
      <c r="H47" s="72" cm="1">
        <f t="array" aca="1" ref="H47" ca="1">IFERROR(_xlfn.XLOOKUP(H$1,INDIRECT("'"&amp;$A47&amp;"'!$A:$A"),INDIRECT("'"&amp;$A47&amp;"'!$b:$b"),FALSE),0)</f>
        <v>0</v>
      </c>
      <c r="I47" s="71" cm="1">
        <f t="array" aca="1" ref="I47" ca="1">IFERROR(IF($H47="Oui",_xlfn.XLOOKUP(I$2,INDIRECT("'"&amp;$A47&amp;"'!$A:$A"),INDIRECT("'"&amp;$A47&amp;"'!$b:$b"),FALSE),_xlfn.XLOOKUP(I$1,INDIRECT("'"&amp;$A47&amp;"'!$C$19:$C$25"),INDIRECT("'"&amp;$A47&amp;"'!$A$19:$A$25"),données!$A$39)),0)</f>
        <v>0</v>
      </c>
      <c r="J47" s="73">
        <f t="shared" ca="1" si="8"/>
        <v>0</v>
      </c>
      <c r="K47" s="74">
        <f t="shared" ca="1" si="11"/>
        <v>0</v>
      </c>
      <c r="L47" s="74">
        <f t="shared" ca="1" si="11"/>
        <v>0</v>
      </c>
      <c r="M47" s="74">
        <f t="shared" ca="1" si="11"/>
        <v>0</v>
      </c>
      <c r="N47" s="74">
        <f t="shared" ca="1" si="11"/>
        <v>0</v>
      </c>
      <c r="O47" s="74">
        <f t="shared" ca="1" si="11"/>
        <v>0</v>
      </c>
      <c r="P47" s="74">
        <f t="shared" ca="1" si="11"/>
        <v>0</v>
      </c>
      <c r="Q47" s="74">
        <f t="shared" ca="1" si="11"/>
        <v>0</v>
      </c>
      <c r="R47" s="74">
        <f t="shared" ca="1" si="11"/>
        <v>0</v>
      </c>
      <c r="S47" s="74">
        <f t="shared" ca="1" si="11"/>
        <v>0</v>
      </c>
      <c r="T47" s="74">
        <f t="shared" ca="1" si="11"/>
        <v>0</v>
      </c>
      <c r="U47" s="74">
        <f t="shared" ca="1" si="11"/>
        <v>0</v>
      </c>
      <c r="V47" s="74">
        <f t="shared" ca="1" si="11"/>
        <v>0</v>
      </c>
      <c r="W47" s="74">
        <f t="shared" ca="1" si="11"/>
        <v>0</v>
      </c>
      <c r="X47" s="74">
        <f t="shared" ca="1" si="11"/>
        <v>0</v>
      </c>
      <c r="Y47" s="74">
        <f t="shared" ca="1" si="11"/>
        <v>0</v>
      </c>
      <c r="Z47" s="74">
        <f t="shared" ca="1" si="11"/>
        <v>0</v>
      </c>
      <c r="AA47" s="73">
        <f t="shared" ca="1" si="9"/>
        <v>0</v>
      </c>
      <c r="AB47" s="93"/>
      <c r="AC47" s="75">
        <f ca="1">ROUND(IF($H47="Oui",0,SUMIFS(données!$C$33:$C$39,données!$A$33:$A$39,$I47)),2)</f>
        <v>0</v>
      </c>
      <c r="AD47" s="75" cm="1">
        <f t="array" aca="1" ref="AD47" ca="1">ROUND((SUMPRODUCT((données!$L$2:$R$2=$I47)*(données!$A$3:$A$17=J$1)*(données!$B$3:$B$17=J$2)*données!$L$3:$R$17)*$J47)+(SUMPRODUCT((données!$L$2:$R$2=$I47)*(données!$A$3:$A$17=K$1)*(données!$B$3:$B$17=K$2)*données!$L$3:$R$17)*$K47)+(SUMPRODUCT((données!$L$2:$R$2=$I47)*(données!$A$3:$A$17=L$1)*(données!$B$3:$B$17=L$2)*données!$L$3:$R$17)*$L47)+(SUMPRODUCT((données!$L$2:$R$2=$I47)*(données!$A$3:$A$17=M$1)*(données!$B$3:$B$17=M$2)*données!$L$3:$R$17)*$M47)+(SUMPRODUCT((données!$L$2:$R$2=$I47)*(données!$A$3:$A$17=N$1)*(données!$B$3:$B$17=N$2)*données!$L$3:$R$17)*$N47)+(SUMPRODUCT((données!$L$2:$R$2=$I47)*(données!$A$3:$A$17=O$1)*(données!$B$3:$B$17=O$2)*données!$L$3:$R$17)*$O47)+(SUMPRODUCT((données!$L$2:$R$2=$I47)*(données!$A$3:$A$17=P$1)*(données!$B$3:$B$17=Q$2)*données!$L$3:$R$17)*$P47)+(SUMPRODUCT((données!$L$2:$R$2=$I47)*(données!$A$3:$A$17=Q$1)*(données!$B$3:$B$17=Q$2)*données!$L$3:$R$17)*$Q47)+(SUMPRODUCT((données!$L$2:$R$2=$I47)*(données!$A$3:$A$17=R$1)*(données!$B$3:$B$17=R$2)*données!$L$3:$R$17)*$R47)+(SUMPRODUCT((données!$L$2:$R$2=$I47)*(données!$A$3:$A$17=S$1)*(données!$B$3:$B$17=S$2)*données!$L$3:$R$17)*$S47)+(SUMPRODUCT((données!$L$2:$R$2=$I47)*(données!$A$3:$A$17=T$1)*(données!$B$3:$B$17=T$2)*données!$L$3:$R$17)*$T47)+(SUMPRODUCT((données!$L$2:$R$2=$I47)*(données!$A$3:$A$17=U$1)*(données!$B$3:$B$17=U$2)*données!$L$3:$R$17)*$U47)+(SUMPRODUCT((données!$L$2:$R$2=$I47)*(données!$A$3:$A$17=V$1)*(données!$B$3:$B$17=V$2)*données!$L$3:$R$17)*$V47)+(SUMPRODUCT((données!$L$2:$R$2=$I47)*(données!$A$3:$A$17=W$1)*(données!$B$3:$B$17=W$2)*données!$L$3:$R$17)*$W47)+(SUMPRODUCT((données!$L$2:$R$2=$I47)*(données!$A$3:$A$17=AA$1)*(données!$B$3:$B$17=AA$2)*données!$L$3:$R$17)*$AA47),2)</f>
        <v>0</v>
      </c>
      <c r="AE47" s="75" cm="1">
        <f t="array" aca="1" ref="AE47" ca="1">IFERROR(_xlfn.XLOOKUP(AE$1,INDIRECT("'"&amp;$A47&amp;"'!$a:$a"),INDIRECT("'"&amp;$A47&amp;"'!$f:$f"),FALSE),0)</f>
        <v>0</v>
      </c>
      <c r="AF47" s="75">
        <f t="shared" ca="1" si="5"/>
        <v>0</v>
      </c>
      <c r="AG47" s="75">
        <f t="shared" ca="1" si="6"/>
        <v>0</v>
      </c>
      <c r="AH47" s="74" cm="1">
        <f t="array" aca="1" ref="AH47" ca="1">IFERROR(_xlfn.XLOOKUP(AH$1,INDIRECT("'"&amp;$A47&amp;"'!$A:$A"),INDIRECT("'"&amp;$A47&amp;"'!$b:$b"),FALSE),0)</f>
        <v>0</v>
      </c>
      <c r="AI47" s="74">
        <f ca="1">IFERROR(_xlfn.XLOOKUP($I47,données!$A$33:$A$39,données!$D$33:$D$39,0),0)</f>
        <v>0</v>
      </c>
      <c r="AJ47" s="74">
        <f ca="1">IFERROR(_xlfn.XLOOKUP($I47,données!$A$33:$A$39,données!$E$33:$E$39,0),0)</f>
        <v>0</v>
      </c>
      <c r="AK47" s="74">
        <f ca="1">IFERROR(_xlfn.XLOOKUP($I47,données!$A$33:$A$39,données!$F$33:$F$39,0),0)</f>
        <v>0</v>
      </c>
      <c r="AL47" s="74">
        <f ca="1">IFERROR(_xlfn.XLOOKUP($I47,données!$A$33:$A$39,données!$G$33:$G$39,0),0)</f>
        <v>0</v>
      </c>
      <c r="AM47" s="74">
        <f ca="1">IFERROR(_xlfn.XLOOKUP($I47,données!$A$33:$A$39,données!$H$33:$H$39,0),0)</f>
        <v>0</v>
      </c>
      <c r="AN47" s="74"/>
      <c r="AO47" s="74"/>
      <c r="AP47" s="71"/>
      <c r="AQ47" s="82"/>
    </row>
    <row r="48" spans="1:43" s="68" customFormat="1" ht="14" x14ac:dyDescent="0.2">
      <c r="A48" s="71">
        <f t="shared" si="7"/>
        <v>44</v>
      </c>
      <c r="B48" s="71">
        <f t="shared" ca="1" si="2"/>
        <v>0</v>
      </c>
      <c r="C48" s="71">
        <f t="shared" ca="1" si="2"/>
        <v>0</v>
      </c>
      <c r="D48" s="71">
        <f t="shared" ca="1" si="2"/>
        <v>0</v>
      </c>
      <c r="E48" s="71">
        <f t="shared" ca="1" si="2"/>
        <v>0</v>
      </c>
      <c r="F48" s="71">
        <f t="shared" ca="1" si="3"/>
        <v>0</v>
      </c>
      <c r="G48" s="89">
        <f t="shared" ca="1" si="2"/>
        <v>0</v>
      </c>
      <c r="H48" s="72" cm="1">
        <f t="array" aca="1" ref="H48" ca="1">IFERROR(_xlfn.XLOOKUP(H$1,INDIRECT("'"&amp;$A48&amp;"'!$A:$A"),INDIRECT("'"&amp;$A48&amp;"'!$b:$b"),FALSE),0)</f>
        <v>0</v>
      </c>
      <c r="I48" s="71" cm="1">
        <f t="array" aca="1" ref="I48" ca="1">IFERROR(IF($H48="Oui",_xlfn.XLOOKUP(I$2,INDIRECT("'"&amp;$A48&amp;"'!$A:$A"),INDIRECT("'"&amp;$A48&amp;"'!$b:$b"),FALSE),_xlfn.XLOOKUP(I$1,INDIRECT("'"&amp;$A48&amp;"'!$C$19:$C$25"),INDIRECT("'"&amp;$A48&amp;"'!$A$19:$A$25"),données!$A$39)),0)</f>
        <v>0</v>
      </c>
      <c r="J48" s="73">
        <f t="shared" ca="1" si="8"/>
        <v>0</v>
      </c>
      <c r="K48" s="74">
        <f t="shared" ca="1" si="11"/>
        <v>0</v>
      </c>
      <c r="L48" s="74">
        <f t="shared" ca="1" si="11"/>
        <v>0</v>
      </c>
      <c r="M48" s="74">
        <f t="shared" ca="1" si="11"/>
        <v>0</v>
      </c>
      <c r="N48" s="74">
        <f t="shared" ca="1" si="11"/>
        <v>0</v>
      </c>
      <c r="O48" s="74">
        <f t="shared" ca="1" si="11"/>
        <v>0</v>
      </c>
      <c r="P48" s="74">
        <f t="shared" ca="1" si="11"/>
        <v>0</v>
      </c>
      <c r="Q48" s="74">
        <f t="shared" ca="1" si="11"/>
        <v>0</v>
      </c>
      <c r="R48" s="74">
        <f t="shared" ca="1" si="11"/>
        <v>0</v>
      </c>
      <c r="S48" s="74">
        <f t="shared" ca="1" si="11"/>
        <v>0</v>
      </c>
      <c r="T48" s="74">
        <f t="shared" ca="1" si="11"/>
        <v>0</v>
      </c>
      <c r="U48" s="74">
        <f t="shared" ca="1" si="11"/>
        <v>0</v>
      </c>
      <c r="V48" s="74">
        <f t="shared" ca="1" si="11"/>
        <v>0</v>
      </c>
      <c r="W48" s="74">
        <f t="shared" ca="1" si="11"/>
        <v>0</v>
      </c>
      <c r="X48" s="74">
        <f t="shared" ca="1" si="11"/>
        <v>0</v>
      </c>
      <c r="Y48" s="74">
        <f t="shared" ca="1" si="11"/>
        <v>0</v>
      </c>
      <c r="Z48" s="74">
        <f t="shared" ca="1" si="11"/>
        <v>0</v>
      </c>
      <c r="AA48" s="73">
        <f t="shared" ca="1" si="9"/>
        <v>0</v>
      </c>
      <c r="AB48" s="93"/>
      <c r="AC48" s="75">
        <f ca="1">ROUND(IF($H48="Oui",0,SUMIFS(données!$C$33:$C$39,données!$A$33:$A$39,$I48)),2)</f>
        <v>0</v>
      </c>
      <c r="AD48" s="75" cm="1">
        <f t="array" aca="1" ref="AD48" ca="1">ROUND((SUMPRODUCT((données!$L$2:$R$2=$I48)*(données!$A$3:$A$17=J$1)*(données!$B$3:$B$17=J$2)*données!$L$3:$R$17)*$J48)+(SUMPRODUCT((données!$L$2:$R$2=$I48)*(données!$A$3:$A$17=K$1)*(données!$B$3:$B$17=K$2)*données!$L$3:$R$17)*$K48)+(SUMPRODUCT((données!$L$2:$R$2=$I48)*(données!$A$3:$A$17=L$1)*(données!$B$3:$B$17=L$2)*données!$L$3:$R$17)*$L48)+(SUMPRODUCT((données!$L$2:$R$2=$I48)*(données!$A$3:$A$17=M$1)*(données!$B$3:$B$17=M$2)*données!$L$3:$R$17)*$M48)+(SUMPRODUCT((données!$L$2:$R$2=$I48)*(données!$A$3:$A$17=N$1)*(données!$B$3:$B$17=N$2)*données!$L$3:$R$17)*$N48)+(SUMPRODUCT((données!$L$2:$R$2=$I48)*(données!$A$3:$A$17=O$1)*(données!$B$3:$B$17=O$2)*données!$L$3:$R$17)*$O48)+(SUMPRODUCT((données!$L$2:$R$2=$I48)*(données!$A$3:$A$17=P$1)*(données!$B$3:$B$17=Q$2)*données!$L$3:$R$17)*$P48)+(SUMPRODUCT((données!$L$2:$R$2=$I48)*(données!$A$3:$A$17=Q$1)*(données!$B$3:$B$17=Q$2)*données!$L$3:$R$17)*$Q48)+(SUMPRODUCT((données!$L$2:$R$2=$I48)*(données!$A$3:$A$17=R$1)*(données!$B$3:$B$17=R$2)*données!$L$3:$R$17)*$R48)+(SUMPRODUCT((données!$L$2:$R$2=$I48)*(données!$A$3:$A$17=S$1)*(données!$B$3:$B$17=S$2)*données!$L$3:$R$17)*$S48)+(SUMPRODUCT((données!$L$2:$R$2=$I48)*(données!$A$3:$A$17=T$1)*(données!$B$3:$B$17=T$2)*données!$L$3:$R$17)*$T48)+(SUMPRODUCT((données!$L$2:$R$2=$I48)*(données!$A$3:$A$17=U$1)*(données!$B$3:$B$17=U$2)*données!$L$3:$R$17)*$U48)+(SUMPRODUCT((données!$L$2:$R$2=$I48)*(données!$A$3:$A$17=V$1)*(données!$B$3:$B$17=V$2)*données!$L$3:$R$17)*$V48)+(SUMPRODUCT((données!$L$2:$R$2=$I48)*(données!$A$3:$A$17=W$1)*(données!$B$3:$B$17=W$2)*données!$L$3:$R$17)*$W48)+(SUMPRODUCT((données!$L$2:$R$2=$I48)*(données!$A$3:$A$17=AA$1)*(données!$B$3:$B$17=AA$2)*données!$L$3:$R$17)*$AA48),2)</f>
        <v>0</v>
      </c>
      <c r="AE48" s="75" cm="1">
        <f t="array" aca="1" ref="AE48" ca="1">IFERROR(_xlfn.XLOOKUP(AE$1,INDIRECT("'"&amp;$A48&amp;"'!$a:$a"),INDIRECT("'"&amp;$A48&amp;"'!$f:$f"),FALSE),0)</f>
        <v>0</v>
      </c>
      <c r="AF48" s="75">
        <f t="shared" ca="1" si="5"/>
        <v>0</v>
      </c>
      <c r="AG48" s="75">
        <f t="shared" ca="1" si="6"/>
        <v>0</v>
      </c>
      <c r="AH48" s="74" cm="1">
        <f t="array" aca="1" ref="AH48" ca="1">IFERROR(_xlfn.XLOOKUP(AH$1,INDIRECT("'"&amp;$A48&amp;"'!$A:$A"),INDIRECT("'"&amp;$A48&amp;"'!$b:$b"),FALSE),0)</f>
        <v>0</v>
      </c>
      <c r="AI48" s="74">
        <f ca="1">IFERROR(_xlfn.XLOOKUP($I48,données!$A$33:$A$39,données!$D$33:$D$39,0),0)</f>
        <v>0</v>
      </c>
      <c r="AJ48" s="74">
        <f ca="1">IFERROR(_xlfn.XLOOKUP($I48,données!$A$33:$A$39,données!$E$33:$E$39,0),0)</f>
        <v>0</v>
      </c>
      <c r="AK48" s="74">
        <f ca="1">IFERROR(_xlfn.XLOOKUP($I48,données!$A$33:$A$39,données!$F$33:$F$39,0),0)</f>
        <v>0</v>
      </c>
      <c r="AL48" s="74">
        <f ca="1">IFERROR(_xlfn.XLOOKUP($I48,données!$A$33:$A$39,données!$G$33:$G$39,0),0)</f>
        <v>0</v>
      </c>
      <c r="AM48" s="74">
        <f ca="1">IFERROR(_xlfn.XLOOKUP($I48,données!$A$33:$A$39,données!$H$33:$H$39,0),0)</f>
        <v>0</v>
      </c>
      <c r="AN48" s="74"/>
      <c r="AO48" s="74"/>
      <c r="AP48" s="71"/>
      <c r="AQ48" s="82"/>
    </row>
    <row r="49" spans="1:43" s="68" customFormat="1" ht="14" x14ac:dyDescent="0.2">
      <c r="A49" s="71">
        <f t="shared" si="7"/>
        <v>45</v>
      </c>
      <c r="B49" s="71">
        <f t="shared" ca="1" si="2"/>
        <v>0</v>
      </c>
      <c r="C49" s="71">
        <f t="shared" ca="1" si="2"/>
        <v>0</v>
      </c>
      <c r="D49" s="71">
        <f t="shared" ca="1" si="2"/>
        <v>0</v>
      </c>
      <c r="E49" s="71">
        <f t="shared" ca="1" si="2"/>
        <v>0</v>
      </c>
      <c r="F49" s="71">
        <f t="shared" ca="1" si="3"/>
        <v>0</v>
      </c>
      <c r="G49" s="89">
        <f t="shared" ca="1" si="2"/>
        <v>0</v>
      </c>
      <c r="H49" s="72" cm="1">
        <f t="array" aca="1" ref="H49" ca="1">IFERROR(_xlfn.XLOOKUP(H$1,INDIRECT("'"&amp;$A49&amp;"'!$A:$A"),INDIRECT("'"&amp;$A49&amp;"'!$b:$b"),FALSE),0)</f>
        <v>0</v>
      </c>
      <c r="I49" s="71" cm="1">
        <f t="array" aca="1" ref="I49" ca="1">IFERROR(IF($H49="Oui",_xlfn.XLOOKUP(I$2,INDIRECT("'"&amp;$A49&amp;"'!$A:$A"),INDIRECT("'"&amp;$A49&amp;"'!$b:$b"),FALSE),_xlfn.XLOOKUP(I$1,INDIRECT("'"&amp;$A49&amp;"'!$C$19:$C$25"),INDIRECT("'"&amp;$A49&amp;"'!$A$19:$A$25"),données!$A$39)),0)</f>
        <v>0</v>
      </c>
      <c r="J49" s="73">
        <f t="shared" ca="1" si="8"/>
        <v>0</v>
      </c>
      <c r="K49" s="74">
        <f t="shared" ca="1" si="11"/>
        <v>0</v>
      </c>
      <c r="L49" s="74">
        <f t="shared" ca="1" si="11"/>
        <v>0</v>
      </c>
      <c r="M49" s="74">
        <f t="shared" ca="1" si="11"/>
        <v>0</v>
      </c>
      <c r="N49" s="74">
        <f t="shared" ca="1" si="11"/>
        <v>0</v>
      </c>
      <c r="O49" s="74">
        <f t="shared" ca="1" si="11"/>
        <v>0</v>
      </c>
      <c r="P49" s="74">
        <f t="shared" ca="1" si="11"/>
        <v>0</v>
      </c>
      <c r="Q49" s="74">
        <f t="shared" ca="1" si="11"/>
        <v>0</v>
      </c>
      <c r="R49" s="74">
        <f t="shared" ca="1" si="11"/>
        <v>0</v>
      </c>
      <c r="S49" s="74">
        <f t="shared" ca="1" si="11"/>
        <v>0</v>
      </c>
      <c r="T49" s="74">
        <f t="shared" ca="1" si="11"/>
        <v>0</v>
      </c>
      <c r="U49" s="74">
        <f t="shared" ca="1" si="11"/>
        <v>0</v>
      </c>
      <c r="V49" s="74">
        <f t="shared" ca="1" si="11"/>
        <v>0</v>
      </c>
      <c r="W49" s="74">
        <f t="shared" ca="1" si="11"/>
        <v>0</v>
      </c>
      <c r="X49" s="74">
        <f t="shared" ca="1" si="11"/>
        <v>0</v>
      </c>
      <c r="Y49" s="74">
        <f t="shared" ca="1" si="11"/>
        <v>0</v>
      </c>
      <c r="Z49" s="74">
        <f t="shared" ca="1" si="11"/>
        <v>0</v>
      </c>
      <c r="AA49" s="73">
        <f t="shared" ca="1" si="9"/>
        <v>0</v>
      </c>
      <c r="AB49" s="93"/>
      <c r="AC49" s="75">
        <f ca="1">ROUND(IF($H49="Oui",0,SUMIFS(données!$C$33:$C$39,données!$A$33:$A$39,$I49)),2)</f>
        <v>0</v>
      </c>
      <c r="AD49" s="75" cm="1">
        <f t="array" aca="1" ref="AD49" ca="1">ROUND((SUMPRODUCT((données!$L$2:$R$2=$I49)*(données!$A$3:$A$17=J$1)*(données!$B$3:$B$17=J$2)*données!$L$3:$R$17)*$J49)+(SUMPRODUCT((données!$L$2:$R$2=$I49)*(données!$A$3:$A$17=K$1)*(données!$B$3:$B$17=K$2)*données!$L$3:$R$17)*$K49)+(SUMPRODUCT((données!$L$2:$R$2=$I49)*(données!$A$3:$A$17=L$1)*(données!$B$3:$B$17=L$2)*données!$L$3:$R$17)*$L49)+(SUMPRODUCT((données!$L$2:$R$2=$I49)*(données!$A$3:$A$17=M$1)*(données!$B$3:$B$17=M$2)*données!$L$3:$R$17)*$M49)+(SUMPRODUCT((données!$L$2:$R$2=$I49)*(données!$A$3:$A$17=N$1)*(données!$B$3:$B$17=N$2)*données!$L$3:$R$17)*$N49)+(SUMPRODUCT((données!$L$2:$R$2=$I49)*(données!$A$3:$A$17=O$1)*(données!$B$3:$B$17=O$2)*données!$L$3:$R$17)*$O49)+(SUMPRODUCT((données!$L$2:$R$2=$I49)*(données!$A$3:$A$17=P$1)*(données!$B$3:$B$17=Q$2)*données!$L$3:$R$17)*$P49)+(SUMPRODUCT((données!$L$2:$R$2=$I49)*(données!$A$3:$A$17=Q$1)*(données!$B$3:$B$17=Q$2)*données!$L$3:$R$17)*$Q49)+(SUMPRODUCT((données!$L$2:$R$2=$I49)*(données!$A$3:$A$17=R$1)*(données!$B$3:$B$17=R$2)*données!$L$3:$R$17)*$R49)+(SUMPRODUCT((données!$L$2:$R$2=$I49)*(données!$A$3:$A$17=S$1)*(données!$B$3:$B$17=S$2)*données!$L$3:$R$17)*$S49)+(SUMPRODUCT((données!$L$2:$R$2=$I49)*(données!$A$3:$A$17=T$1)*(données!$B$3:$B$17=T$2)*données!$L$3:$R$17)*$T49)+(SUMPRODUCT((données!$L$2:$R$2=$I49)*(données!$A$3:$A$17=U$1)*(données!$B$3:$B$17=U$2)*données!$L$3:$R$17)*$U49)+(SUMPRODUCT((données!$L$2:$R$2=$I49)*(données!$A$3:$A$17=V$1)*(données!$B$3:$B$17=V$2)*données!$L$3:$R$17)*$V49)+(SUMPRODUCT((données!$L$2:$R$2=$I49)*(données!$A$3:$A$17=W$1)*(données!$B$3:$B$17=W$2)*données!$L$3:$R$17)*$W49)+(SUMPRODUCT((données!$L$2:$R$2=$I49)*(données!$A$3:$A$17=AA$1)*(données!$B$3:$B$17=AA$2)*données!$L$3:$R$17)*$AA49),2)</f>
        <v>0</v>
      </c>
      <c r="AE49" s="75" cm="1">
        <f t="array" aca="1" ref="AE49" ca="1">IFERROR(_xlfn.XLOOKUP(AE$1,INDIRECT("'"&amp;$A49&amp;"'!$a:$a"),INDIRECT("'"&amp;$A49&amp;"'!$f:$f"),FALSE),0)</f>
        <v>0</v>
      </c>
      <c r="AF49" s="75">
        <f t="shared" ca="1" si="5"/>
        <v>0</v>
      </c>
      <c r="AG49" s="75">
        <f t="shared" ca="1" si="6"/>
        <v>0</v>
      </c>
      <c r="AH49" s="74" cm="1">
        <f t="array" aca="1" ref="AH49" ca="1">IFERROR(_xlfn.XLOOKUP(AH$1,INDIRECT("'"&amp;$A49&amp;"'!$A:$A"),INDIRECT("'"&amp;$A49&amp;"'!$b:$b"),FALSE),0)</f>
        <v>0</v>
      </c>
      <c r="AI49" s="74">
        <f ca="1">IFERROR(_xlfn.XLOOKUP($I49,données!$A$33:$A$39,données!$D$33:$D$39,0),0)</f>
        <v>0</v>
      </c>
      <c r="AJ49" s="74">
        <f ca="1">IFERROR(_xlfn.XLOOKUP($I49,données!$A$33:$A$39,données!$E$33:$E$39,0),0)</f>
        <v>0</v>
      </c>
      <c r="AK49" s="74">
        <f ca="1">IFERROR(_xlfn.XLOOKUP($I49,données!$A$33:$A$39,données!$F$33:$F$39,0),0)</f>
        <v>0</v>
      </c>
      <c r="AL49" s="74">
        <f ca="1">IFERROR(_xlfn.XLOOKUP($I49,données!$A$33:$A$39,données!$G$33:$G$39,0),0)</f>
        <v>0</v>
      </c>
      <c r="AM49" s="74">
        <f ca="1">IFERROR(_xlfn.XLOOKUP($I49,données!$A$33:$A$39,données!$H$33:$H$39,0),0)</f>
        <v>0</v>
      </c>
      <c r="AN49" s="74"/>
      <c r="AO49" s="74"/>
      <c r="AP49" s="71"/>
      <c r="AQ49" s="82"/>
    </row>
    <row r="50" spans="1:43" s="68" customFormat="1" ht="14" x14ac:dyDescent="0.2">
      <c r="A50" s="71">
        <f t="shared" si="7"/>
        <v>46</v>
      </c>
      <c r="B50" s="71">
        <f t="shared" ca="1" si="2"/>
        <v>0</v>
      </c>
      <c r="C50" s="71">
        <f t="shared" ca="1" si="2"/>
        <v>0</v>
      </c>
      <c r="D50" s="71">
        <f t="shared" ca="1" si="2"/>
        <v>0</v>
      </c>
      <c r="E50" s="71">
        <f t="shared" ca="1" si="2"/>
        <v>0</v>
      </c>
      <c r="F50" s="71">
        <f t="shared" ca="1" si="3"/>
        <v>0</v>
      </c>
      <c r="G50" s="89">
        <f t="shared" ca="1" si="2"/>
        <v>0</v>
      </c>
      <c r="H50" s="72" cm="1">
        <f t="array" aca="1" ref="H50" ca="1">IFERROR(_xlfn.XLOOKUP(H$1,INDIRECT("'"&amp;$A50&amp;"'!$A:$A"),INDIRECT("'"&amp;$A50&amp;"'!$b:$b"),FALSE),0)</f>
        <v>0</v>
      </c>
      <c r="I50" s="71" cm="1">
        <f t="array" aca="1" ref="I50" ca="1">IFERROR(IF($H50="Oui",_xlfn.XLOOKUP(I$2,INDIRECT("'"&amp;$A50&amp;"'!$A:$A"),INDIRECT("'"&amp;$A50&amp;"'!$b:$b"),FALSE),_xlfn.XLOOKUP(I$1,INDIRECT("'"&amp;$A50&amp;"'!$C$19:$C$25"),INDIRECT("'"&amp;$A50&amp;"'!$A$19:$A$25"),données!$A$39)),0)</f>
        <v>0</v>
      </c>
      <c r="J50" s="73">
        <f t="shared" ca="1" si="8"/>
        <v>0</v>
      </c>
      <c r="K50" s="74">
        <f t="shared" ca="1" si="11"/>
        <v>0</v>
      </c>
      <c r="L50" s="74">
        <f t="shared" ca="1" si="11"/>
        <v>0</v>
      </c>
      <c r="M50" s="74">
        <f t="shared" ca="1" si="11"/>
        <v>0</v>
      </c>
      <c r="N50" s="74">
        <f t="shared" ca="1" si="11"/>
        <v>0</v>
      </c>
      <c r="O50" s="74">
        <f t="shared" ca="1" si="11"/>
        <v>0</v>
      </c>
      <c r="P50" s="74">
        <f t="shared" ca="1" si="11"/>
        <v>0</v>
      </c>
      <c r="Q50" s="74">
        <f t="shared" ca="1" si="11"/>
        <v>0</v>
      </c>
      <c r="R50" s="74">
        <f t="shared" ca="1" si="11"/>
        <v>0</v>
      </c>
      <c r="S50" s="74">
        <f t="shared" ca="1" si="11"/>
        <v>0</v>
      </c>
      <c r="T50" s="74">
        <f t="shared" ca="1" si="11"/>
        <v>0</v>
      </c>
      <c r="U50" s="74">
        <f t="shared" ca="1" si="11"/>
        <v>0</v>
      </c>
      <c r="V50" s="74">
        <f t="shared" ca="1" si="11"/>
        <v>0</v>
      </c>
      <c r="W50" s="74">
        <f t="shared" ca="1" si="11"/>
        <v>0</v>
      </c>
      <c r="X50" s="74">
        <f t="shared" ca="1" si="11"/>
        <v>0</v>
      </c>
      <c r="Y50" s="74">
        <f t="shared" ca="1" si="11"/>
        <v>0</v>
      </c>
      <c r="Z50" s="74">
        <f t="shared" ca="1" si="11"/>
        <v>0</v>
      </c>
      <c r="AA50" s="73">
        <f t="shared" ca="1" si="9"/>
        <v>0</v>
      </c>
      <c r="AB50" s="93"/>
      <c r="AC50" s="75">
        <f ca="1">ROUND(IF($H50="Oui",0,SUMIFS(données!$C$33:$C$39,données!$A$33:$A$39,$I50)),2)</f>
        <v>0</v>
      </c>
      <c r="AD50" s="75" cm="1">
        <f t="array" aca="1" ref="AD50" ca="1">ROUND((SUMPRODUCT((données!$L$2:$R$2=$I50)*(données!$A$3:$A$17=J$1)*(données!$B$3:$B$17=J$2)*données!$L$3:$R$17)*$J50)+(SUMPRODUCT((données!$L$2:$R$2=$I50)*(données!$A$3:$A$17=K$1)*(données!$B$3:$B$17=K$2)*données!$L$3:$R$17)*$K50)+(SUMPRODUCT((données!$L$2:$R$2=$I50)*(données!$A$3:$A$17=L$1)*(données!$B$3:$B$17=L$2)*données!$L$3:$R$17)*$L50)+(SUMPRODUCT((données!$L$2:$R$2=$I50)*(données!$A$3:$A$17=M$1)*(données!$B$3:$B$17=M$2)*données!$L$3:$R$17)*$M50)+(SUMPRODUCT((données!$L$2:$R$2=$I50)*(données!$A$3:$A$17=N$1)*(données!$B$3:$B$17=N$2)*données!$L$3:$R$17)*$N50)+(SUMPRODUCT((données!$L$2:$R$2=$I50)*(données!$A$3:$A$17=O$1)*(données!$B$3:$B$17=O$2)*données!$L$3:$R$17)*$O50)+(SUMPRODUCT((données!$L$2:$R$2=$I50)*(données!$A$3:$A$17=P$1)*(données!$B$3:$B$17=Q$2)*données!$L$3:$R$17)*$P50)+(SUMPRODUCT((données!$L$2:$R$2=$I50)*(données!$A$3:$A$17=Q$1)*(données!$B$3:$B$17=Q$2)*données!$L$3:$R$17)*$Q50)+(SUMPRODUCT((données!$L$2:$R$2=$I50)*(données!$A$3:$A$17=R$1)*(données!$B$3:$B$17=R$2)*données!$L$3:$R$17)*$R50)+(SUMPRODUCT((données!$L$2:$R$2=$I50)*(données!$A$3:$A$17=S$1)*(données!$B$3:$B$17=S$2)*données!$L$3:$R$17)*$S50)+(SUMPRODUCT((données!$L$2:$R$2=$I50)*(données!$A$3:$A$17=T$1)*(données!$B$3:$B$17=T$2)*données!$L$3:$R$17)*$T50)+(SUMPRODUCT((données!$L$2:$R$2=$I50)*(données!$A$3:$A$17=U$1)*(données!$B$3:$B$17=U$2)*données!$L$3:$R$17)*$U50)+(SUMPRODUCT((données!$L$2:$R$2=$I50)*(données!$A$3:$A$17=V$1)*(données!$B$3:$B$17=V$2)*données!$L$3:$R$17)*$V50)+(SUMPRODUCT((données!$L$2:$R$2=$I50)*(données!$A$3:$A$17=W$1)*(données!$B$3:$B$17=W$2)*données!$L$3:$R$17)*$W50)+(SUMPRODUCT((données!$L$2:$R$2=$I50)*(données!$A$3:$A$17=AA$1)*(données!$B$3:$B$17=AA$2)*données!$L$3:$R$17)*$AA50),2)</f>
        <v>0</v>
      </c>
      <c r="AE50" s="75" cm="1">
        <f t="array" aca="1" ref="AE50" ca="1">IFERROR(_xlfn.XLOOKUP(AE$1,INDIRECT("'"&amp;$A50&amp;"'!$a:$a"),INDIRECT("'"&amp;$A50&amp;"'!$f:$f"),FALSE),0)</f>
        <v>0</v>
      </c>
      <c r="AF50" s="75">
        <f t="shared" ca="1" si="5"/>
        <v>0</v>
      </c>
      <c r="AG50" s="75">
        <f t="shared" ca="1" si="6"/>
        <v>0</v>
      </c>
      <c r="AH50" s="74" cm="1">
        <f t="array" aca="1" ref="AH50" ca="1">IFERROR(_xlfn.XLOOKUP(AH$1,INDIRECT("'"&amp;$A50&amp;"'!$A:$A"),INDIRECT("'"&amp;$A50&amp;"'!$b:$b"),FALSE),0)</f>
        <v>0</v>
      </c>
      <c r="AI50" s="74">
        <f ca="1">IFERROR(_xlfn.XLOOKUP($I50,données!$A$33:$A$39,données!$D$33:$D$39,0),0)</f>
        <v>0</v>
      </c>
      <c r="AJ50" s="74">
        <f ca="1">IFERROR(_xlfn.XLOOKUP($I50,données!$A$33:$A$39,données!$E$33:$E$39,0),0)</f>
        <v>0</v>
      </c>
      <c r="AK50" s="74">
        <f ca="1">IFERROR(_xlfn.XLOOKUP($I50,données!$A$33:$A$39,données!$F$33:$F$39,0),0)</f>
        <v>0</v>
      </c>
      <c r="AL50" s="74">
        <f ca="1">IFERROR(_xlfn.XLOOKUP($I50,données!$A$33:$A$39,données!$G$33:$G$39,0),0)</f>
        <v>0</v>
      </c>
      <c r="AM50" s="74">
        <f ca="1">IFERROR(_xlfn.XLOOKUP($I50,données!$A$33:$A$39,données!$H$33:$H$39,0),0)</f>
        <v>0</v>
      </c>
      <c r="AN50" s="74"/>
      <c r="AO50" s="74"/>
      <c r="AP50" s="71"/>
      <c r="AQ50" s="82"/>
    </row>
    <row r="51" spans="1:43" s="68" customFormat="1" ht="14" x14ac:dyDescent="0.2">
      <c r="A51" s="71">
        <f t="shared" si="7"/>
        <v>47</v>
      </c>
      <c r="B51" s="71">
        <f t="shared" ca="1" si="2"/>
        <v>0</v>
      </c>
      <c r="C51" s="71">
        <f t="shared" ca="1" si="2"/>
        <v>0</v>
      </c>
      <c r="D51" s="71">
        <f t="shared" ca="1" si="2"/>
        <v>0</v>
      </c>
      <c r="E51" s="71">
        <f t="shared" ca="1" si="2"/>
        <v>0</v>
      </c>
      <c r="F51" s="71">
        <f t="shared" ca="1" si="3"/>
        <v>0</v>
      </c>
      <c r="G51" s="89">
        <f t="shared" ca="1" si="2"/>
        <v>0</v>
      </c>
      <c r="H51" s="72" cm="1">
        <f t="array" aca="1" ref="H51" ca="1">IFERROR(_xlfn.XLOOKUP(H$1,INDIRECT("'"&amp;$A51&amp;"'!$A:$A"),INDIRECT("'"&amp;$A51&amp;"'!$b:$b"),FALSE),0)</f>
        <v>0</v>
      </c>
      <c r="I51" s="71" cm="1">
        <f t="array" aca="1" ref="I51" ca="1">IFERROR(IF($H51="Oui",_xlfn.XLOOKUP(I$2,INDIRECT("'"&amp;$A51&amp;"'!$A:$A"),INDIRECT("'"&amp;$A51&amp;"'!$b:$b"),FALSE),_xlfn.XLOOKUP(I$1,INDIRECT("'"&amp;$A51&amp;"'!$C$19:$C$25"),INDIRECT("'"&amp;$A51&amp;"'!$A$19:$A$25"),données!$A$39)),0)</f>
        <v>0</v>
      </c>
      <c r="J51" s="73">
        <f t="shared" ca="1" si="8"/>
        <v>0</v>
      </c>
      <c r="K51" s="74">
        <f t="shared" ca="1" si="11"/>
        <v>0</v>
      </c>
      <c r="L51" s="74">
        <f t="shared" ca="1" si="11"/>
        <v>0</v>
      </c>
      <c r="M51" s="74">
        <f t="shared" ca="1" si="11"/>
        <v>0</v>
      </c>
      <c r="N51" s="74">
        <f t="shared" ca="1" si="11"/>
        <v>0</v>
      </c>
      <c r="O51" s="74">
        <f t="shared" ca="1" si="11"/>
        <v>0</v>
      </c>
      <c r="P51" s="74">
        <f t="shared" ca="1" si="11"/>
        <v>0</v>
      </c>
      <c r="Q51" s="74">
        <f t="shared" ca="1" si="11"/>
        <v>0</v>
      </c>
      <c r="R51" s="74">
        <f t="shared" ca="1" si="11"/>
        <v>0</v>
      </c>
      <c r="S51" s="74">
        <f t="shared" ca="1" si="11"/>
        <v>0</v>
      </c>
      <c r="T51" s="74">
        <f t="shared" ca="1" si="11"/>
        <v>0</v>
      </c>
      <c r="U51" s="74">
        <f t="shared" ca="1" si="11"/>
        <v>0</v>
      </c>
      <c r="V51" s="74">
        <f t="shared" ca="1" si="11"/>
        <v>0</v>
      </c>
      <c r="W51" s="74">
        <f t="shared" ca="1" si="11"/>
        <v>0</v>
      </c>
      <c r="X51" s="74">
        <f t="shared" ca="1" si="11"/>
        <v>0</v>
      </c>
      <c r="Y51" s="74">
        <f t="shared" ca="1" si="11"/>
        <v>0</v>
      </c>
      <c r="Z51" s="74">
        <f t="shared" ca="1" si="11"/>
        <v>0</v>
      </c>
      <c r="AA51" s="73">
        <f t="shared" ca="1" si="9"/>
        <v>0</v>
      </c>
      <c r="AB51" s="93"/>
      <c r="AC51" s="75">
        <f ca="1">ROUND(IF($H51="Oui",0,SUMIFS(données!$C$33:$C$39,données!$A$33:$A$39,$I51)),2)</f>
        <v>0</v>
      </c>
      <c r="AD51" s="75" cm="1">
        <f t="array" aca="1" ref="AD51" ca="1">ROUND((SUMPRODUCT((données!$L$2:$R$2=$I51)*(données!$A$3:$A$17=J$1)*(données!$B$3:$B$17=J$2)*données!$L$3:$R$17)*$J51)+(SUMPRODUCT((données!$L$2:$R$2=$I51)*(données!$A$3:$A$17=K$1)*(données!$B$3:$B$17=K$2)*données!$L$3:$R$17)*$K51)+(SUMPRODUCT((données!$L$2:$R$2=$I51)*(données!$A$3:$A$17=L$1)*(données!$B$3:$B$17=L$2)*données!$L$3:$R$17)*$L51)+(SUMPRODUCT((données!$L$2:$R$2=$I51)*(données!$A$3:$A$17=M$1)*(données!$B$3:$B$17=M$2)*données!$L$3:$R$17)*$M51)+(SUMPRODUCT((données!$L$2:$R$2=$I51)*(données!$A$3:$A$17=N$1)*(données!$B$3:$B$17=N$2)*données!$L$3:$R$17)*$N51)+(SUMPRODUCT((données!$L$2:$R$2=$I51)*(données!$A$3:$A$17=O$1)*(données!$B$3:$B$17=O$2)*données!$L$3:$R$17)*$O51)+(SUMPRODUCT((données!$L$2:$R$2=$I51)*(données!$A$3:$A$17=P$1)*(données!$B$3:$B$17=Q$2)*données!$L$3:$R$17)*$P51)+(SUMPRODUCT((données!$L$2:$R$2=$I51)*(données!$A$3:$A$17=Q$1)*(données!$B$3:$B$17=Q$2)*données!$L$3:$R$17)*$Q51)+(SUMPRODUCT((données!$L$2:$R$2=$I51)*(données!$A$3:$A$17=R$1)*(données!$B$3:$B$17=R$2)*données!$L$3:$R$17)*$R51)+(SUMPRODUCT((données!$L$2:$R$2=$I51)*(données!$A$3:$A$17=S$1)*(données!$B$3:$B$17=S$2)*données!$L$3:$R$17)*$S51)+(SUMPRODUCT((données!$L$2:$R$2=$I51)*(données!$A$3:$A$17=T$1)*(données!$B$3:$B$17=T$2)*données!$L$3:$R$17)*$T51)+(SUMPRODUCT((données!$L$2:$R$2=$I51)*(données!$A$3:$A$17=U$1)*(données!$B$3:$B$17=U$2)*données!$L$3:$R$17)*$U51)+(SUMPRODUCT((données!$L$2:$R$2=$I51)*(données!$A$3:$A$17=V$1)*(données!$B$3:$B$17=V$2)*données!$L$3:$R$17)*$V51)+(SUMPRODUCT((données!$L$2:$R$2=$I51)*(données!$A$3:$A$17=W$1)*(données!$B$3:$B$17=W$2)*données!$L$3:$R$17)*$W51)+(SUMPRODUCT((données!$L$2:$R$2=$I51)*(données!$A$3:$A$17=AA$1)*(données!$B$3:$B$17=AA$2)*données!$L$3:$R$17)*$AA51),2)</f>
        <v>0</v>
      </c>
      <c r="AE51" s="75" cm="1">
        <f t="array" aca="1" ref="AE51" ca="1">IFERROR(_xlfn.XLOOKUP(AE$1,INDIRECT("'"&amp;$A51&amp;"'!$a:$a"),INDIRECT("'"&amp;$A51&amp;"'!$f:$f"),FALSE),0)</f>
        <v>0</v>
      </c>
      <c r="AF51" s="75">
        <f t="shared" ca="1" si="5"/>
        <v>0</v>
      </c>
      <c r="AG51" s="75">
        <f t="shared" ca="1" si="6"/>
        <v>0</v>
      </c>
      <c r="AH51" s="74" cm="1">
        <f t="array" aca="1" ref="AH51" ca="1">IFERROR(_xlfn.XLOOKUP(AH$1,INDIRECT("'"&amp;$A51&amp;"'!$A:$A"),INDIRECT("'"&amp;$A51&amp;"'!$b:$b"),FALSE),0)</f>
        <v>0</v>
      </c>
      <c r="AI51" s="74">
        <f ca="1">IFERROR(_xlfn.XLOOKUP($I51,données!$A$33:$A$39,données!$D$33:$D$39,0),0)</f>
        <v>0</v>
      </c>
      <c r="AJ51" s="74">
        <f ca="1">IFERROR(_xlfn.XLOOKUP($I51,données!$A$33:$A$39,données!$E$33:$E$39,0),0)</f>
        <v>0</v>
      </c>
      <c r="AK51" s="74">
        <f ca="1">IFERROR(_xlfn.XLOOKUP($I51,données!$A$33:$A$39,données!$F$33:$F$39,0),0)</f>
        <v>0</v>
      </c>
      <c r="AL51" s="74">
        <f ca="1">IFERROR(_xlfn.XLOOKUP($I51,données!$A$33:$A$39,données!$G$33:$G$39,0),0)</f>
        <v>0</v>
      </c>
      <c r="AM51" s="74">
        <f ca="1">IFERROR(_xlfn.XLOOKUP($I51,données!$A$33:$A$39,données!$H$33:$H$39,0),0)</f>
        <v>0</v>
      </c>
      <c r="AN51" s="74"/>
      <c r="AO51" s="74"/>
      <c r="AP51" s="71"/>
      <c r="AQ51" s="82"/>
    </row>
    <row r="52" spans="1:43" s="68" customFormat="1" ht="14" x14ac:dyDescent="0.2">
      <c r="A52" s="71">
        <f t="shared" si="7"/>
        <v>48</v>
      </c>
      <c r="B52" s="71">
        <f t="shared" ca="1" si="2"/>
        <v>0</v>
      </c>
      <c r="C52" s="71">
        <f t="shared" ca="1" si="2"/>
        <v>0</v>
      </c>
      <c r="D52" s="71">
        <f t="shared" ca="1" si="2"/>
        <v>0</v>
      </c>
      <c r="E52" s="71">
        <f t="shared" ca="1" si="2"/>
        <v>0</v>
      </c>
      <c r="F52" s="71">
        <f t="shared" ca="1" si="3"/>
        <v>0</v>
      </c>
      <c r="G52" s="89">
        <f t="shared" ca="1" si="2"/>
        <v>0</v>
      </c>
      <c r="H52" s="72" cm="1">
        <f t="array" aca="1" ref="H52" ca="1">IFERROR(_xlfn.XLOOKUP(H$1,INDIRECT("'"&amp;$A52&amp;"'!$A:$A"),INDIRECT("'"&amp;$A52&amp;"'!$b:$b"),FALSE),0)</f>
        <v>0</v>
      </c>
      <c r="I52" s="71" cm="1">
        <f t="array" aca="1" ref="I52" ca="1">IFERROR(IF($H52="Oui",_xlfn.XLOOKUP(I$2,INDIRECT("'"&amp;$A52&amp;"'!$A:$A"),INDIRECT("'"&amp;$A52&amp;"'!$b:$b"),FALSE),_xlfn.XLOOKUP(I$1,INDIRECT("'"&amp;$A52&amp;"'!$C$19:$C$25"),INDIRECT("'"&amp;$A52&amp;"'!$A$19:$A$25"),données!$A$39)),0)</f>
        <v>0</v>
      </c>
      <c r="J52" s="73">
        <f t="shared" ca="1" si="8"/>
        <v>0</v>
      </c>
      <c r="K52" s="74">
        <f t="shared" ca="1" si="11"/>
        <v>0</v>
      </c>
      <c r="L52" s="74">
        <f t="shared" ca="1" si="11"/>
        <v>0</v>
      </c>
      <c r="M52" s="74">
        <f t="shared" ca="1" si="11"/>
        <v>0</v>
      </c>
      <c r="N52" s="74">
        <f t="shared" ca="1" si="11"/>
        <v>0</v>
      </c>
      <c r="O52" s="74">
        <f t="shared" ca="1" si="11"/>
        <v>0</v>
      </c>
      <c r="P52" s="74">
        <f t="shared" ca="1" si="11"/>
        <v>0</v>
      </c>
      <c r="Q52" s="74">
        <f t="shared" ca="1" si="11"/>
        <v>0</v>
      </c>
      <c r="R52" s="74">
        <f t="shared" ca="1" si="11"/>
        <v>0</v>
      </c>
      <c r="S52" s="74">
        <f t="shared" ca="1" si="11"/>
        <v>0</v>
      </c>
      <c r="T52" s="74">
        <f t="shared" ca="1" si="11"/>
        <v>0</v>
      </c>
      <c r="U52" s="74">
        <f t="shared" ca="1" si="11"/>
        <v>0</v>
      </c>
      <c r="V52" s="74">
        <f t="shared" ca="1" si="11"/>
        <v>0</v>
      </c>
      <c r="W52" s="74">
        <f t="shared" ca="1" si="11"/>
        <v>0</v>
      </c>
      <c r="X52" s="74">
        <f t="shared" ref="K52:Z68" ca="1" si="12">IFERROR(SUMIFS(INDIRECT("'"&amp;$A52&amp;"'!$C$30:$C$45"),INDIRECT("'"&amp;$A52&amp;"'!$A$30:$A$45"),X$1,INDIRECT("'"&amp;$A52&amp;"'!$B$30:$B$45"),X$2),0)</f>
        <v>0</v>
      </c>
      <c r="Y52" s="74">
        <f t="shared" ca="1" si="12"/>
        <v>0</v>
      </c>
      <c r="Z52" s="74">
        <f t="shared" ca="1" si="12"/>
        <v>0</v>
      </c>
      <c r="AA52" s="73">
        <f t="shared" ca="1" si="9"/>
        <v>0</v>
      </c>
      <c r="AB52" s="93"/>
      <c r="AC52" s="75">
        <f ca="1">ROUND(IF($H52="Oui",0,SUMIFS(données!$C$33:$C$39,données!$A$33:$A$39,$I52)),2)</f>
        <v>0</v>
      </c>
      <c r="AD52" s="75" cm="1">
        <f t="array" aca="1" ref="AD52" ca="1">ROUND((SUMPRODUCT((données!$L$2:$R$2=$I52)*(données!$A$3:$A$17=J$1)*(données!$B$3:$B$17=J$2)*données!$L$3:$R$17)*$J52)+(SUMPRODUCT((données!$L$2:$R$2=$I52)*(données!$A$3:$A$17=K$1)*(données!$B$3:$B$17=K$2)*données!$L$3:$R$17)*$K52)+(SUMPRODUCT((données!$L$2:$R$2=$I52)*(données!$A$3:$A$17=L$1)*(données!$B$3:$B$17=L$2)*données!$L$3:$R$17)*$L52)+(SUMPRODUCT((données!$L$2:$R$2=$I52)*(données!$A$3:$A$17=M$1)*(données!$B$3:$B$17=M$2)*données!$L$3:$R$17)*$M52)+(SUMPRODUCT((données!$L$2:$R$2=$I52)*(données!$A$3:$A$17=N$1)*(données!$B$3:$B$17=N$2)*données!$L$3:$R$17)*$N52)+(SUMPRODUCT((données!$L$2:$R$2=$I52)*(données!$A$3:$A$17=O$1)*(données!$B$3:$B$17=O$2)*données!$L$3:$R$17)*$O52)+(SUMPRODUCT((données!$L$2:$R$2=$I52)*(données!$A$3:$A$17=P$1)*(données!$B$3:$B$17=Q$2)*données!$L$3:$R$17)*$P52)+(SUMPRODUCT((données!$L$2:$R$2=$I52)*(données!$A$3:$A$17=Q$1)*(données!$B$3:$B$17=Q$2)*données!$L$3:$R$17)*$Q52)+(SUMPRODUCT((données!$L$2:$R$2=$I52)*(données!$A$3:$A$17=R$1)*(données!$B$3:$B$17=R$2)*données!$L$3:$R$17)*$R52)+(SUMPRODUCT((données!$L$2:$R$2=$I52)*(données!$A$3:$A$17=S$1)*(données!$B$3:$B$17=S$2)*données!$L$3:$R$17)*$S52)+(SUMPRODUCT((données!$L$2:$R$2=$I52)*(données!$A$3:$A$17=T$1)*(données!$B$3:$B$17=T$2)*données!$L$3:$R$17)*$T52)+(SUMPRODUCT((données!$L$2:$R$2=$I52)*(données!$A$3:$A$17=U$1)*(données!$B$3:$B$17=U$2)*données!$L$3:$R$17)*$U52)+(SUMPRODUCT((données!$L$2:$R$2=$I52)*(données!$A$3:$A$17=V$1)*(données!$B$3:$B$17=V$2)*données!$L$3:$R$17)*$V52)+(SUMPRODUCT((données!$L$2:$R$2=$I52)*(données!$A$3:$A$17=W$1)*(données!$B$3:$B$17=W$2)*données!$L$3:$R$17)*$W52)+(SUMPRODUCT((données!$L$2:$R$2=$I52)*(données!$A$3:$A$17=AA$1)*(données!$B$3:$B$17=AA$2)*données!$L$3:$R$17)*$AA52),2)</f>
        <v>0</v>
      </c>
      <c r="AE52" s="75" cm="1">
        <f t="array" aca="1" ref="AE52" ca="1">IFERROR(_xlfn.XLOOKUP(AE$1,INDIRECT("'"&amp;$A52&amp;"'!$a:$a"),INDIRECT("'"&amp;$A52&amp;"'!$f:$f"),FALSE),0)</f>
        <v>0</v>
      </c>
      <c r="AF52" s="75">
        <f t="shared" ca="1" si="5"/>
        <v>0</v>
      </c>
      <c r="AG52" s="75">
        <f t="shared" ca="1" si="6"/>
        <v>0</v>
      </c>
      <c r="AH52" s="74" cm="1">
        <f t="array" aca="1" ref="AH52" ca="1">IFERROR(_xlfn.XLOOKUP(AH$1,INDIRECT("'"&amp;$A52&amp;"'!$A:$A"),INDIRECT("'"&amp;$A52&amp;"'!$b:$b"),FALSE),0)</f>
        <v>0</v>
      </c>
      <c r="AI52" s="74">
        <f ca="1">IFERROR(_xlfn.XLOOKUP($I52,données!$A$33:$A$39,données!$D$33:$D$39,0),0)</f>
        <v>0</v>
      </c>
      <c r="AJ52" s="74">
        <f ca="1">IFERROR(_xlfn.XLOOKUP($I52,données!$A$33:$A$39,données!$E$33:$E$39,0),0)</f>
        <v>0</v>
      </c>
      <c r="AK52" s="74">
        <f ca="1">IFERROR(_xlfn.XLOOKUP($I52,données!$A$33:$A$39,données!$F$33:$F$39,0),0)</f>
        <v>0</v>
      </c>
      <c r="AL52" s="74">
        <f ca="1">IFERROR(_xlfn.XLOOKUP($I52,données!$A$33:$A$39,données!$G$33:$G$39,0),0)</f>
        <v>0</v>
      </c>
      <c r="AM52" s="74">
        <f ca="1">IFERROR(_xlfn.XLOOKUP($I52,données!$A$33:$A$39,données!$H$33:$H$39,0),0)</f>
        <v>0</v>
      </c>
      <c r="AN52" s="74"/>
      <c r="AO52" s="74"/>
      <c r="AP52" s="71"/>
      <c r="AQ52" s="82"/>
    </row>
    <row r="53" spans="1:43" s="68" customFormat="1" ht="14" x14ac:dyDescent="0.2">
      <c r="A53" s="71">
        <f t="shared" si="7"/>
        <v>49</v>
      </c>
      <c r="B53" s="71">
        <f t="shared" ca="1" si="2"/>
        <v>0</v>
      </c>
      <c r="C53" s="71">
        <f t="shared" ca="1" si="2"/>
        <v>0</v>
      </c>
      <c r="D53" s="71">
        <f t="shared" ca="1" si="2"/>
        <v>0</v>
      </c>
      <c r="E53" s="71">
        <f t="shared" ca="1" si="2"/>
        <v>0</v>
      </c>
      <c r="F53" s="71">
        <f t="shared" ca="1" si="3"/>
        <v>0</v>
      </c>
      <c r="G53" s="89">
        <f t="shared" ca="1" si="2"/>
        <v>0</v>
      </c>
      <c r="H53" s="72" cm="1">
        <f t="array" aca="1" ref="H53" ca="1">IFERROR(_xlfn.XLOOKUP(H$1,INDIRECT("'"&amp;$A53&amp;"'!$A:$A"),INDIRECT("'"&amp;$A53&amp;"'!$b:$b"),FALSE),0)</f>
        <v>0</v>
      </c>
      <c r="I53" s="71" cm="1">
        <f t="array" aca="1" ref="I53" ca="1">IFERROR(IF($H53="Oui",_xlfn.XLOOKUP(I$2,INDIRECT("'"&amp;$A53&amp;"'!$A:$A"),INDIRECT("'"&amp;$A53&amp;"'!$b:$b"),FALSE),_xlfn.XLOOKUP(I$1,INDIRECT("'"&amp;$A53&amp;"'!$C$19:$C$25"),INDIRECT("'"&amp;$A53&amp;"'!$A$19:$A$25"),données!$A$39)),0)</f>
        <v>0</v>
      </c>
      <c r="J53" s="73">
        <f t="shared" ca="1" si="8"/>
        <v>0</v>
      </c>
      <c r="K53" s="74">
        <f t="shared" ca="1" si="12"/>
        <v>0</v>
      </c>
      <c r="L53" s="74">
        <f t="shared" ca="1" si="12"/>
        <v>0</v>
      </c>
      <c r="M53" s="74">
        <f t="shared" ca="1" si="12"/>
        <v>0</v>
      </c>
      <c r="N53" s="74">
        <f t="shared" ca="1" si="12"/>
        <v>0</v>
      </c>
      <c r="O53" s="74">
        <f t="shared" ca="1" si="12"/>
        <v>0</v>
      </c>
      <c r="P53" s="74">
        <f t="shared" ca="1" si="12"/>
        <v>0</v>
      </c>
      <c r="Q53" s="74">
        <f t="shared" ca="1" si="12"/>
        <v>0</v>
      </c>
      <c r="R53" s="74">
        <f t="shared" ca="1" si="12"/>
        <v>0</v>
      </c>
      <c r="S53" s="74">
        <f t="shared" ca="1" si="12"/>
        <v>0</v>
      </c>
      <c r="T53" s="74">
        <f t="shared" ca="1" si="12"/>
        <v>0</v>
      </c>
      <c r="U53" s="74">
        <f t="shared" ca="1" si="12"/>
        <v>0</v>
      </c>
      <c r="V53" s="74">
        <f t="shared" ca="1" si="12"/>
        <v>0</v>
      </c>
      <c r="W53" s="74">
        <f t="shared" ca="1" si="12"/>
        <v>0</v>
      </c>
      <c r="X53" s="74">
        <f t="shared" ca="1" si="12"/>
        <v>0</v>
      </c>
      <c r="Y53" s="74">
        <f t="shared" ca="1" si="12"/>
        <v>0</v>
      </c>
      <c r="Z53" s="74">
        <f t="shared" ca="1" si="12"/>
        <v>0</v>
      </c>
      <c r="AA53" s="73">
        <f t="shared" ca="1" si="9"/>
        <v>0</v>
      </c>
      <c r="AB53" s="93"/>
      <c r="AC53" s="75">
        <f ca="1">ROUND(IF($H53="Oui",0,SUMIFS(données!$C$33:$C$39,données!$A$33:$A$39,$I53)),2)</f>
        <v>0</v>
      </c>
      <c r="AD53" s="75" cm="1">
        <f t="array" aca="1" ref="AD53" ca="1">ROUND((SUMPRODUCT((données!$L$2:$R$2=$I53)*(données!$A$3:$A$17=J$1)*(données!$B$3:$B$17=J$2)*données!$L$3:$R$17)*$J53)+(SUMPRODUCT((données!$L$2:$R$2=$I53)*(données!$A$3:$A$17=K$1)*(données!$B$3:$B$17=K$2)*données!$L$3:$R$17)*$K53)+(SUMPRODUCT((données!$L$2:$R$2=$I53)*(données!$A$3:$A$17=L$1)*(données!$B$3:$B$17=L$2)*données!$L$3:$R$17)*$L53)+(SUMPRODUCT((données!$L$2:$R$2=$I53)*(données!$A$3:$A$17=M$1)*(données!$B$3:$B$17=M$2)*données!$L$3:$R$17)*$M53)+(SUMPRODUCT((données!$L$2:$R$2=$I53)*(données!$A$3:$A$17=N$1)*(données!$B$3:$B$17=N$2)*données!$L$3:$R$17)*$N53)+(SUMPRODUCT((données!$L$2:$R$2=$I53)*(données!$A$3:$A$17=O$1)*(données!$B$3:$B$17=O$2)*données!$L$3:$R$17)*$O53)+(SUMPRODUCT((données!$L$2:$R$2=$I53)*(données!$A$3:$A$17=P$1)*(données!$B$3:$B$17=Q$2)*données!$L$3:$R$17)*$P53)+(SUMPRODUCT((données!$L$2:$R$2=$I53)*(données!$A$3:$A$17=Q$1)*(données!$B$3:$B$17=Q$2)*données!$L$3:$R$17)*$Q53)+(SUMPRODUCT((données!$L$2:$R$2=$I53)*(données!$A$3:$A$17=R$1)*(données!$B$3:$B$17=R$2)*données!$L$3:$R$17)*$R53)+(SUMPRODUCT((données!$L$2:$R$2=$I53)*(données!$A$3:$A$17=S$1)*(données!$B$3:$B$17=S$2)*données!$L$3:$R$17)*$S53)+(SUMPRODUCT((données!$L$2:$R$2=$I53)*(données!$A$3:$A$17=T$1)*(données!$B$3:$B$17=T$2)*données!$L$3:$R$17)*$T53)+(SUMPRODUCT((données!$L$2:$R$2=$I53)*(données!$A$3:$A$17=U$1)*(données!$B$3:$B$17=U$2)*données!$L$3:$R$17)*$U53)+(SUMPRODUCT((données!$L$2:$R$2=$I53)*(données!$A$3:$A$17=V$1)*(données!$B$3:$B$17=V$2)*données!$L$3:$R$17)*$V53)+(SUMPRODUCT((données!$L$2:$R$2=$I53)*(données!$A$3:$A$17=W$1)*(données!$B$3:$B$17=W$2)*données!$L$3:$R$17)*$W53)+(SUMPRODUCT((données!$L$2:$R$2=$I53)*(données!$A$3:$A$17=AA$1)*(données!$B$3:$B$17=AA$2)*données!$L$3:$R$17)*$AA53),2)</f>
        <v>0</v>
      </c>
      <c r="AE53" s="75" cm="1">
        <f t="array" aca="1" ref="AE53" ca="1">IFERROR(_xlfn.XLOOKUP(AE$1,INDIRECT("'"&amp;$A53&amp;"'!$a:$a"),INDIRECT("'"&amp;$A53&amp;"'!$f:$f"),FALSE),0)</f>
        <v>0</v>
      </c>
      <c r="AF53" s="75">
        <f t="shared" ca="1" si="5"/>
        <v>0</v>
      </c>
      <c r="AG53" s="75">
        <f t="shared" ca="1" si="6"/>
        <v>0</v>
      </c>
      <c r="AH53" s="74" cm="1">
        <f t="array" aca="1" ref="AH53" ca="1">IFERROR(_xlfn.XLOOKUP(AH$1,INDIRECT("'"&amp;$A53&amp;"'!$A:$A"),INDIRECT("'"&amp;$A53&amp;"'!$b:$b"),FALSE),0)</f>
        <v>0</v>
      </c>
      <c r="AI53" s="74">
        <f ca="1">IFERROR(_xlfn.XLOOKUP($I53,données!$A$33:$A$39,données!$D$33:$D$39,0),0)</f>
        <v>0</v>
      </c>
      <c r="AJ53" s="74">
        <f ca="1">IFERROR(_xlfn.XLOOKUP($I53,données!$A$33:$A$39,données!$E$33:$E$39,0),0)</f>
        <v>0</v>
      </c>
      <c r="AK53" s="74">
        <f ca="1">IFERROR(_xlfn.XLOOKUP($I53,données!$A$33:$A$39,données!$F$33:$F$39,0),0)</f>
        <v>0</v>
      </c>
      <c r="AL53" s="74">
        <f ca="1">IFERROR(_xlfn.XLOOKUP($I53,données!$A$33:$A$39,données!$G$33:$G$39,0),0)</f>
        <v>0</v>
      </c>
      <c r="AM53" s="74">
        <f ca="1">IFERROR(_xlfn.XLOOKUP($I53,données!$A$33:$A$39,données!$H$33:$H$39,0),0)</f>
        <v>0</v>
      </c>
      <c r="AN53" s="74"/>
      <c r="AO53" s="74"/>
      <c r="AP53" s="71"/>
      <c r="AQ53" s="82"/>
    </row>
    <row r="54" spans="1:43" s="68" customFormat="1" ht="14" x14ac:dyDescent="0.2">
      <c r="A54" s="71">
        <f t="shared" si="7"/>
        <v>50</v>
      </c>
      <c r="B54" s="71">
        <f t="shared" ca="1" si="2"/>
        <v>0</v>
      </c>
      <c r="C54" s="71">
        <f t="shared" ca="1" si="2"/>
        <v>0</v>
      </c>
      <c r="D54" s="71">
        <f t="shared" ca="1" si="2"/>
        <v>0</v>
      </c>
      <c r="E54" s="71">
        <f t="shared" ca="1" si="2"/>
        <v>0</v>
      </c>
      <c r="F54" s="71">
        <f t="shared" ca="1" si="3"/>
        <v>0</v>
      </c>
      <c r="G54" s="89">
        <f t="shared" ca="1" si="2"/>
        <v>0</v>
      </c>
      <c r="H54" s="72" cm="1">
        <f t="array" aca="1" ref="H54" ca="1">IFERROR(_xlfn.XLOOKUP(H$1,INDIRECT("'"&amp;$A54&amp;"'!$A:$A"),INDIRECT("'"&amp;$A54&amp;"'!$b:$b"),FALSE),0)</f>
        <v>0</v>
      </c>
      <c r="I54" s="71" cm="1">
        <f t="array" aca="1" ref="I54" ca="1">IFERROR(IF($H54="Oui",_xlfn.XLOOKUP(I$2,INDIRECT("'"&amp;$A54&amp;"'!$A:$A"),INDIRECT("'"&amp;$A54&amp;"'!$b:$b"),FALSE),_xlfn.XLOOKUP(I$1,INDIRECT("'"&amp;$A54&amp;"'!$C$19:$C$25"),INDIRECT("'"&amp;$A54&amp;"'!$A$19:$A$25"),données!$A$39)),0)</f>
        <v>0</v>
      </c>
      <c r="J54" s="73">
        <f t="shared" ca="1" si="8"/>
        <v>0</v>
      </c>
      <c r="K54" s="74">
        <f t="shared" ca="1" si="12"/>
        <v>0</v>
      </c>
      <c r="L54" s="74">
        <f t="shared" ca="1" si="12"/>
        <v>0</v>
      </c>
      <c r="M54" s="74">
        <f t="shared" ca="1" si="12"/>
        <v>0</v>
      </c>
      <c r="N54" s="74">
        <f t="shared" ca="1" si="12"/>
        <v>0</v>
      </c>
      <c r="O54" s="74">
        <f t="shared" ca="1" si="12"/>
        <v>0</v>
      </c>
      <c r="P54" s="74">
        <f t="shared" ca="1" si="12"/>
        <v>0</v>
      </c>
      <c r="Q54" s="74">
        <f t="shared" ca="1" si="12"/>
        <v>0</v>
      </c>
      <c r="R54" s="74">
        <f t="shared" ca="1" si="12"/>
        <v>0</v>
      </c>
      <c r="S54" s="74">
        <f t="shared" ca="1" si="12"/>
        <v>0</v>
      </c>
      <c r="T54" s="74">
        <f t="shared" ca="1" si="12"/>
        <v>0</v>
      </c>
      <c r="U54" s="74">
        <f t="shared" ca="1" si="12"/>
        <v>0</v>
      </c>
      <c r="V54" s="74">
        <f t="shared" ca="1" si="12"/>
        <v>0</v>
      </c>
      <c r="W54" s="74">
        <f t="shared" ca="1" si="12"/>
        <v>0</v>
      </c>
      <c r="X54" s="74">
        <f t="shared" ca="1" si="12"/>
        <v>0</v>
      </c>
      <c r="Y54" s="74">
        <f t="shared" ca="1" si="12"/>
        <v>0</v>
      </c>
      <c r="Z54" s="74">
        <f t="shared" ca="1" si="12"/>
        <v>0</v>
      </c>
      <c r="AA54" s="73">
        <f t="shared" ca="1" si="9"/>
        <v>0</v>
      </c>
      <c r="AB54" s="93"/>
      <c r="AC54" s="75">
        <f ca="1">ROUND(IF($H54="Oui",0,SUMIFS(données!$C$33:$C$39,données!$A$33:$A$39,$I54)),2)</f>
        <v>0</v>
      </c>
      <c r="AD54" s="75" cm="1">
        <f t="array" aca="1" ref="AD54" ca="1">ROUND((SUMPRODUCT((données!$L$2:$R$2=$I54)*(données!$A$3:$A$17=J$1)*(données!$B$3:$B$17=J$2)*données!$L$3:$R$17)*$J54)+(SUMPRODUCT((données!$L$2:$R$2=$I54)*(données!$A$3:$A$17=K$1)*(données!$B$3:$B$17=K$2)*données!$L$3:$R$17)*$K54)+(SUMPRODUCT((données!$L$2:$R$2=$I54)*(données!$A$3:$A$17=L$1)*(données!$B$3:$B$17=L$2)*données!$L$3:$R$17)*$L54)+(SUMPRODUCT((données!$L$2:$R$2=$I54)*(données!$A$3:$A$17=M$1)*(données!$B$3:$B$17=M$2)*données!$L$3:$R$17)*$M54)+(SUMPRODUCT((données!$L$2:$R$2=$I54)*(données!$A$3:$A$17=N$1)*(données!$B$3:$B$17=N$2)*données!$L$3:$R$17)*$N54)+(SUMPRODUCT((données!$L$2:$R$2=$I54)*(données!$A$3:$A$17=O$1)*(données!$B$3:$B$17=O$2)*données!$L$3:$R$17)*$O54)+(SUMPRODUCT((données!$L$2:$R$2=$I54)*(données!$A$3:$A$17=P$1)*(données!$B$3:$B$17=Q$2)*données!$L$3:$R$17)*$P54)+(SUMPRODUCT((données!$L$2:$R$2=$I54)*(données!$A$3:$A$17=Q$1)*(données!$B$3:$B$17=Q$2)*données!$L$3:$R$17)*$Q54)+(SUMPRODUCT((données!$L$2:$R$2=$I54)*(données!$A$3:$A$17=R$1)*(données!$B$3:$B$17=R$2)*données!$L$3:$R$17)*$R54)+(SUMPRODUCT((données!$L$2:$R$2=$I54)*(données!$A$3:$A$17=S$1)*(données!$B$3:$B$17=S$2)*données!$L$3:$R$17)*$S54)+(SUMPRODUCT((données!$L$2:$R$2=$I54)*(données!$A$3:$A$17=T$1)*(données!$B$3:$B$17=T$2)*données!$L$3:$R$17)*$T54)+(SUMPRODUCT((données!$L$2:$R$2=$I54)*(données!$A$3:$A$17=U$1)*(données!$B$3:$B$17=U$2)*données!$L$3:$R$17)*$U54)+(SUMPRODUCT((données!$L$2:$R$2=$I54)*(données!$A$3:$A$17=V$1)*(données!$B$3:$B$17=V$2)*données!$L$3:$R$17)*$V54)+(SUMPRODUCT((données!$L$2:$R$2=$I54)*(données!$A$3:$A$17=W$1)*(données!$B$3:$B$17=W$2)*données!$L$3:$R$17)*$W54)+(SUMPRODUCT((données!$L$2:$R$2=$I54)*(données!$A$3:$A$17=AA$1)*(données!$B$3:$B$17=AA$2)*données!$L$3:$R$17)*$AA54),2)</f>
        <v>0</v>
      </c>
      <c r="AE54" s="75" cm="1">
        <f t="array" aca="1" ref="AE54" ca="1">IFERROR(_xlfn.XLOOKUP(AE$1,INDIRECT("'"&amp;$A54&amp;"'!$a:$a"),INDIRECT("'"&amp;$A54&amp;"'!$f:$f"),FALSE),0)</f>
        <v>0</v>
      </c>
      <c r="AF54" s="75">
        <f t="shared" ca="1" si="5"/>
        <v>0</v>
      </c>
      <c r="AG54" s="75">
        <f t="shared" ca="1" si="6"/>
        <v>0</v>
      </c>
      <c r="AH54" s="74" cm="1">
        <f t="array" aca="1" ref="AH54" ca="1">IFERROR(_xlfn.XLOOKUP(AH$1,INDIRECT("'"&amp;$A54&amp;"'!$A:$A"),INDIRECT("'"&amp;$A54&amp;"'!$b:$b"),FALSE),0)</f>
        <v>0</v>
      </c>
      <c r="AI54" s="74">
        <f ca="1">IFERROR(_xlfn.XLOOKUP($I54,données!$A$33:$A$39,données!$D$33:$D$39,0),0)</f>
        <v>0</v>
      </c>
      <c r="AJ54" s="74">
        <f ca="1">IFERROR(_xlfn.XLOOKUP($I54,données!$A$33:$A$39,données!$E$33:$E$39,0),0)</f>
        <v>0</v>
      </c>
      <c r="AK54" s="74">
        <f ca="1">IFERROR(_xlfn.XLOOKUP($I54,données!$A$33:$A$39,données!$F$33:$F$39,0),0)</f>
        <v>0</v>
      </c>
      <c r="AL54" s="74">
        <f ca="1">IFERROR(_xlfn.XLOOKUP($I54,données!$A$33:$A$39,données!$G$33:$G$39,0),0)</f>
        <v>0</v>
      </c>
      <c r="AM54" s="74">
        <f ca="1">IFERROR(_xlfn.XLOOKUP($I54,données!$A$33:$A$39,données!$H$33:$H$39,0),0)</f>
        <v>0</v>
      </c>
      <c r="AN54" s="74"/>
      <c r="AO54" s="74"/>
      <c r="AP54" s="71"/>
      <c r="AQ54" s="82"/>
    </row>
    <row r="55" spans="1:43" s="68" customFormat="1" ht="14" x14ac:dyDescent="0.2">
      <c r="A55" s="71">
        <f t="shared" si="7"/>
        <v>51</v>
      </c>
      <c r="B55" s="71">
        <f t="shared" ca="1" si="2"/>
        <v>0</v>
      </c>
      <c r="C55" s="71">
        <f t="shared" ca="1" si="2"/>
        <v>0</v>
      </c>
      <c r="D55" s="71">
        <f t="shared" ca="1" si="2"/>
        <v>0</v>
      </c>
      <c r="E55" s="71">
        <f t="shared" ca="1" si="2"/>
        <v>0</v>
      </c>
      <c r="F55" s="71">
        <f t="shared" ca="1" si="3"/>
        <v>0</v>
      </c>
      <c r="G55" s="89">
        <f t="shared" ca="1" si="2"/>
        <v>0</v>
      </c>
      <c r="H55" s="72" cm="1">
        <f t="array" aca="1" ref="H55" ca="1">IFERROR(_xlfn.XLOOKUP(H$1,INDIRECT("'"&amp;$A55&amp;"'!$A:$A"),INDIRECT("'"&amp;$A55&amp;"'!$b:$b"),FALSE),0)</f>
        <v>0</v>
      </c>
      <c r="I55" s="71" cm="1">
        <f t="array" aca="1" ref="I55" ca="1">IFERROR(IF($H55="Oui",_xlfn.XLOOKUP(I$2,INDIRECT("'"&amp;$A55&amp;"'!$A:$A"),INDIRECT("'"&amp;$A55&amp;"'!$b:$b"),FALSE),_xlfn.XLOOKUP(I$1,INDIRECT("'"&amp;$A55&amp;"'!$C$19:$C$25"),INDIRECT("'"&amp;$A55&amp;"'!$A$19:$A$25"),données!$A$39)),0)</f>
        <v>0</v>
      </c>
      <c r="J55" s="73">
        <f t="shared" ca="1" si="8"/>
        <v>0</v>
      </c>
      <c r="K55" s="74">
        <f t="shared" ca="1" si="12"/>
        <v>0</v>
      </c>
      <c r="L55" s="74">
        <f t="shared" ca="1" si="12"/>
        <v>0</v>
      </c>
      <c r="M55" s="74">
        <f t="shared" ca="1" si="12"/>
        <v>0</v>
      </c>
      <c r="N55" s="74">
        <f t="shared" ca="1" si="12"/>
        <v>0</v>
      </c>
      <c r="O55" s="74">
        <f t="shared" ca="1" si="12"/>
        <v>0</v>
      </c>
      <c r="P55" s="74">
        <f t="shared" ca="1" si="12"/>
        <v>0</v>
      </c>
      <c r="Q55" s="74">
        <f t="shared" ca="1" si="12"/>
        <v>0</v>
      </c>
      <c r="R55" s="74">
        <f t="shared" ca="1" si="12"/>
        <v>0</v>
      </c>
      <c r="S55" s="74">
        <f t="shared" ca="1" si="12"/>
        <v>0</v>
      </c>
      <c r="T55" s="74">
        <f t="shared" ca="1" si="12"/>
        <v>0</v>
      </c>
      <c r="U55" s="74">
        <f t="shared" ca="1" si="12"/>
        <v>0</v>
      </c>
      <c r="V55" s="74">
        <f t="shared" ca="1" si="12"/>
        <v>0</v>
      </c>
      <c r="W55" s="74">
        <f t="shared" ca="1" si="12"/>
        <v>0</v>
      </c>
      <c r="X55" s="74">
        <f t="shared" ca="1" si="12"/>
        <v>0</v>
      </c>
      <c r="Y55" s="74">
        <f t="shared" ca="1" si="12"/>
        <v>0</v>
      </c>
      <c r="Z55" s="74">
        <f t="shared" ca="1" si="12"/>
        <v>0</v>
      </c>
      <c r="AA55" s="73">
        <f t="shared" ca="1" si="9"/>
        <v>0</v>
      </c>
      <c r="AB55" s="93"/>
      <c r="AC55" s="75">
        <f ca="1">ROUND(IF($H55="Oui",0,SUMIFS(données!$C$33:$C$39,données!$A$33:$A$39,$I55)),2)</f>
        <v>0</v>
      </c>
      <c r="AD55" s="75" cm="1">
        <f t="array" aca="1" ref="AD55" ca="1">ROUND((SUMPRODUCT((données!$L$2:$R$2=$I55)*(données!$A$3:$A$17=J$1)*(données!$B$3:$B$17=J$2)*données!$L$3:$R$17)*$J55)+(SUMPRODUCT((données!$L$2:$R$2=$I55)*(données!$A$3:$A$17=K$1)*(données!$B$3:$B$17=K$2)*données!$L$3:$R$17)*$K55)+(SUMPRODUCT((données!$L$2:$R$2=$I55)*(données!$A$3:$A$17=L$1)*(données!$B$3:$B$17=L$2)*données!$L$3:$R$17)*$L55)+(SUMPRODUCT((données!$L$2:$R$2=$I55)*(données!$A$3:$A$17=M$1)*(données!$B$3:$B$17=M$2)*données!$L$3:$R$17)*$M55)+(SUMPRODUCT((données!$L$2:$R$2=$I55)*(données!$A$3:$A$17=N$1)*(données!$B$3:$B$17=N$2)*données!$L$3:$R$17)*$N55)+(SUMPRODUCT((données!$L$2:$R$2=$I55)*(données!$A$3:$A$17=O$1)*(données!$B$3:$B$17=O$2)*données!$L$3:$R$17)*$O55)+(SUMPRODUCT((données!$L$2:$R$2=$I55)*(données!$A$3:$A$17=P$1)*(données!$B$3:$B$17=Q$2)*données!$L$3:$R$17)*$P55)+(SUMPRODUCT((données!$L$2:$R$2=$I55)*(données!$A$3:$A$17=Q$1)*(données!$B$3:$B$17=Q$2)*données!$L$3:$R$17)*$Q55)+(SUMPRODUCT((données!$L$2:$R$2=$I55)*(données!$A$3:$A$17=R$1)*(données!$B$3:$B$17=R$2)*données!$L$3:$R$17)*$R55)+(SUMPRODUCT((données!$L$2:$R$2=$I55)*(données!$A$3:$A$17=S$1)*(données!$B$3:$B$17=S$2)*données!$L$3:$R$17)*$S55)+(SUMPRODUCT((données!$L$2:$R$2=$I55)*(données!$A$3:$A$17=T$1)*(données!$B$3:$B$17=T$2)*données!$L$3:$R$17)*$T55)+(SUMPRODUCT((données!$L$2:$R$2=$I55)*(données!$A$3:$A$17=U$1)*(données!$B$3:$B$17=U$2)*données!$L$3:$R$17)*$U55)+(SUMPRODUCT((données!$L$2:$R$2=$I55)*(données!$A$3:$A$17=V$1)*(données!$B$3:$B$17=V$2)*données!$L$3:$R$17)*$V55)+(SUMPRODUCT((données!$L$2:$R$2=$I55)*(données!$A$3:$A$17=W$1)*(données!$B$3:$B$17=W$2)*données!$L$3:$R$17)*$W55)+(SUMPRODUCT((données!$L$2:$R$2=$I55)*(données!$A$3:$A$17=AA$1)*(données!$B$3:$B$17=AA$2)*données!$L$3:$R$17)*$AA55),2)</f>
        <v>0</v>
      </c>
      <c r="AE55" s="75" cm="1">
        <f t="array" aca="1" ref="AE55" ca="1">IFERROR(_xlfn.XLOOKUP(AE$1,INDIRECT("'"&amp;$A55&amp;"'!$a:$a"),INDIRECT("'"&amp;$A55&amp;"'!$f:$f"),FALSE),0)</f>
        <v>0</v>
      </c>
      <c r="AF55" s="75">
        <f t="shared" ca="1" si="5"/>
        <v>0</v>
      </c>
      <c r="AG55" s="75">
        <f t="shared" ca="1" si="6"/>
        <v>0</v>
      </c>
      <c r="AH55" s="74" cm="1">
        <f t="array" aca="1" ref="AH55" ca="1">IFERROR(_xlfn.XLOOKUP(AH$1,INDIRECT("'"&amp;$A55&amp;"'!$A:$A"),INDIRECT("'"&amp;$A55&amp;"'!$b:$b"),FALSE),0)</f>
        <v>0</v>
      </c>
      <c r="AI55" s="74">
        <f ca="1">IFERROR(_xlfn.XLOOKUP($I55,données!$A$33:$A$39,données!$D$33:$D$39,0),0)</f>
        <v>0</v>
      </c>
      <c r="AJ55" s="74">
        <f ca="1">IFERROR(_xlfn.XLOOKUP($I55,données!$A$33:$A$39,données!$E$33:$E$39,0),0)</f>
        <v>0</v>
      </c>
      <c r="AK55" s="74">
        <f ca="1">IFERROR(_xlfn.XLOOKUP($I55,données!$A$33:$A$39,données!$F$33:$F$39,0),0)</f>
        <v>0</v>
      </c>
      <c r="AL55" s="74">
        <f ca="1">IFERROR(_xlfn.XLOOKUP($I55,données!$A$33:$A$39,données!$G$33:$G$39,0),0)</f>
        <v>0</v>
      </c>
      <c r="AM55" s="74">
        <f ca="1">IFERROR(_xlfn.XLOOKUP($I55,données!$A$33:$A$39,données!$H$33:$H$39,0),0)</f>
        <v>0</v>
      </c>
      <c r="AN55" s="74"/>
      <c r="AO55" s="74"/>
      <c r="AP55" s="71"/>
      <c r="AQ55" s="82"/>
    </row>
    <row r="56" spans="1:43" s="68" customFormat="1" ht="14" x14ac:dyDescent="0.2">
      <c r="A56" s="71">
        <f t="shared" si="7"/>
        <v>52</v>
      </c>
      <c r="B56" s="71">
        <f t="shared" ref="B56:G106" ca="1" si="13">IFERROR(VLOOKUP(B$1,INDIRECT("'"&amp;$A56&amp;"'!$B:$E"),3,FALSE),0)</f>
        <v>0</v>
      </c>
      <c r="C56" s="71">
        <f t="shared" ca="1" si="13"/>
        <v>0</v>
      </c>
      <c r="D56" s="71">
        <f t="shared" ca="1" si="13"/>
        <v>0</v>
      </c>
      <c r="E56" s="71">
        <f t="shared" ca="1" si="13"/>
        <v>0</v>
      </c>
      <c r="F56" s="71">
        <f t="shared" ca="1" si="3"/>
        <v>0</v>
      </c>
      <c r="G56" s="89">
        <f t="shared" ca="1" si="13"/>
        <v>0</v>
      </c>
      <c r="H56" s="72" cm="1">
        <f t="array" aca="1" ref="H56" ca="1">IFERROR(_xlfn.XLOOKUP(H$1,INDIRECT("'"&amp;$A56&amp;"'!$A:$A"),INDIRECT("'"&amp;$A56&amp;"'!$b:$b"),FALSE),0)</f>
        <v>0</v>
      </c>
      <c r="I56" s="71" cm="1">
        <f t="array" aca="1" ref="I56" ca="1">IFERROR(IF($H56="Oui",_xlfn.XLOOKUP(I$2,INDIRECT("'"&amp;$A56&amp;"'!$A:$A"),INDIRECT("'"&amp;$A56&amp;"'!$b:$b"),FALSE),_xlfn.XLOOKUP(I$1,INDIRECT("'"&amp;$A56&amp;"'!$C$19:$C$25"),INDIRECT("'"&amp;$A56&amp;"'!$A$19:$A$25"),données!$A$39)),0)</f>
        <v>0</v>
      </c>
      <c r="J56" s="73">
        <f t="shared" ca="1" si="8"/>
        <v>0</v>
      </c>
      <c r="K56" s="74">
        <f t="shared" ca="1" si="12"/>
        <v>0</v>
      </c>
      <c r="L56" s="74">
        <f t="shared" ca="1" si="12"/>
        <v>0</v>
      </c>
      <c r="M56" s="74">
        <f t="shared" ca="1" si="12"/>
        <v>0</v>
      </c>
      <c r="N56" s="74">
        <f t="shared" ca="1" si="12"/>
        <v>0</v>
      </c>
      <c r="O56" s="74">
        <f t="shared" ca="1" si="12"/>
        <v>0</v>
      </c>
      <c r="P56" s="74">
        <f t="shared" ca="1" si="12"/>
        <v>0</v>
      </c>
      <c r="Q56" s="74">
        <f t="shared" ca="1" si="12"/>
        <v>0</v>
      </c>
      <c r="R56" s="74">
        <f t="shared" ca="1" si="12"/>
        <v>0</v>
      </c>
      <c r="S56" s="74">
        <f t="shared" ca="1" si="12"/>
        <v>0</v>
      </c>
      <c r="T56" s="74">
        <f t="shared" ca="1" si="12"/>
        <v>0</v>
      </c>
      <c r="U56" s="74">
        <f t="shared" ca="1" si="12"/>
        <v>0</v>
      </c>
      <c r="V56" s="74">
        <f t="shared" ca="1" si="12"/>
        <v>0</v>
      </c>
      <c r="W56" s="74">
        <f t="shared" ca="1" si="12"/>
        <v>0</v>
      </c>
      <c r="X56" s="74">
        <f t="shared" ca="1" si="12"/>
        <v>0</v>
      </c>
      <c r="Y56" s="74">
        <f t="shared" ca="1" si="12"/>
        <v>0</v>
      </c>
      <c r="Z56" s="74">
        <f t="shared" ca="1" si="12"/>
        <v>0</v>
      </c>
      <c r="AA56" s="73">
        <f t="shared" ca="1" si="9"/>
        <v>0</v>
      </c>
      <c r="AB56" s="93"/>
      <c r="AC56" s="75">
        <f ca="1">ROUND(IF($H56="Oui",0,SUMIFS(données!$C$33:$C$39,données!$A$33:$A$39,$I56)),2)</f>
        <v>0</v>
      </c>
      <c r="AD56" s="75" cm="1">
        <f t="array" aca="1" ref="AD56" ca="1">ROUND((SUMPRODUCT((données!$L$2:$R$2=$I56)*(données!$A$3:$A$17=J$1)*(données!$B$3:$B$17=J$2)*données!$L$3:$R$17)*$J56)+(SUMPRODUCT((données!$L$2:$R$2=$I56)*(données!$A$3:$A$17=K$1)*(données!$B$3:$B$17=K$2)*données!$L$3:$R$17)*$K56)+(SUMPRODUCT((données!$L$2:$R$2=$I56)*(données!$A$3:$A$17=L$1)*(données!$B$3:$B$17=L$2)*données!$L$3:$R$17)*$L56)+(SUMPRODUCT((données!$L$2:$R$2=$I56)*(données!$A$3:$A$17=M$1)*(données!$B$3:$B$17=M$2)*données!$L$3:$R$17)*$M56)+(SUMPRODUCT((données!$L$2:$R$2=$I56)*(données!$A$3:$A$17=N$1)*(données!$B$3:$B$17=N$2)*données!$L$3:$R$17)*$N56)+(SUMPRODUCT((données!$L$2:$R$2=$I56)*(données!$A$3:$A$17=O$1)*(données!$B$3:$B$17=O$2)*données!$L$3:$R$17)*$O56)+(SUMPRODUCT((données!$L$2:$R$2=$I56)*(données!$A$3:$A$17=P$1)*(données!$B$3:$B$17=Q$2)*données!$L$3:$R$17)*$P56)+(SUMPRODUCT((données!$L$2:$R$2=$I56)*(données!$A$3:$A$17=Q$1)*(données!$B$3:$B$17=Q$2)*données!$L$3:$R$17)*$Q56)+(SUMPRODUCT((données!$L$2:$R$2=$I56)*(données!$A$3:$A$17=R$1)*(données!$B$3:$B$17=R$2)*données!$L$3:$R$17)*$R56)+(SUMPRODUCT((données!$L$2:$R$2=$I56)*(données!$A$3:$A$17=S$1)*(données!$B$3:$B$17=S$2)*données!$L$3:$R$17)*$S56)+(SUMPRODUCT((données!$L$2:$R$2=$I56)*(données!$A$3:$A$17=T$1)*(données!$B$3:$B$17=T$2)*données!$L$3:$R$17)*$T56)+(SUMPRODUCT((données!$L$2:$R$2=$I56)*(données!$A$3:$A$17=U$1)*(données!$B$3:$B$17=U$2)*données!$L$3:$R$17)*$U56)+(SUMPRODUCT((données!$L$2:$R$2=$I56)*(données!$A$3:$A$17=V$1)*(données!$B$3:$B$17=V$2)*données!$L$3:$R$17)*$V56)+(SUMPRODUCT((données!$L$2:$R$2=$I56)*(données!$A$3:$A$17=W$1)*(données!$B$3:$B$17=W$2)*données!$L$3:$R$17)*$W56)+(SUMPRODUCT((données!$L$2:$R$2=$I56)*(données!$A$3:$A$17=AA$1)*(données!$B$3:$B$17=AA$2)*données!$L$3:$R$17)*$AA56),2)</f>
        <v>0</v>
      </c>
      <c r="AE56" s="75" cm="1">
        <f t="array" aca="1" ref="AE56" ca="1">IFERROR(_xlfn.XLOOKUP(AE$1,INDIRECT("'"&amp;$A56&amp;"'!$a:$a"),INDIRECT("'"&amp;$A56&amp;"'!$f:$f"),FALSE),0)</f>
        <v>0</v>
      </c>
      <c r="AF56" s="75">
        <f t="shared" ca="1" si="5"/>
        <v>0</v>
      </c>
      <c r="AG56" s="75">
        <f t="shared" ca="1" si="6"/>
        <v>0</v>
      </c>
      <c r="AH56" s="74" cm="1">
        <f t="array" aca="1" ref="AH56" ca="1">IFERROR(_xlfn.XLOOKUP(AH$1,INDIRECT("'"&amp;$A56&amp;"'!$A:$A"),INDIRECT("'"&amp;$A56&amp;"'!$b:$b"),FALSE),0)</f>
        <v>0</v>
      </c>
      <c r="AI56" s="74">
        <f ca="1">IFERROR(_xlfn.XLOOKUP($I56,données!$A$33:$A$39,données!$D$33:$D$39,0),0)</f>
        <v>0</v>
      </c>
      <c r="AJ56" s="74">
        <f ca="1">IFERROR(_xlfn.XLOOKUP($I56,données!$A$33:$A$39,données!$E$33:$E$39,0),0)</f>
        <v>0</v>
      </c>
      <c r="AK56" s="74">
        <f ca="1">IFERROR(_xlfn.XLOOKUP($I56,données!$A$33:$A$39,données!$F$33:$F$39,0),0)</f>
        <v>0</v>
      </c>
      <c r="AL56" s="74">
        <f ca="1">IFERROR(_xlfn.XLOOKUP($I56,données!$A$33:$A$39,données!$G$33:$G$39,0),0)</f>
        <v>0</v>
      </c>
      <c r="AM56" s="74">
        <f ca="1">IFERROR(_xlfn.XLOOKUP($I56,données!$A$33:$A$39,données!$H$33:$H$39,0),0)</f>
        <v>0</v>
      </c>
      <c r="AN56" s="74"/>
      <c r="AO56" s="74"/>
      <c r="AP56" s="71"/>
      <c r="AQ56" s="82"/>
    </row>
    <row r="57" spans="1:43" s="68" customFormat="1" ht="14" x14ac:dyDescent="0.2">
      <c r="A57" s="71">
        <f t="shared" si="7"/>
        <v>53</v>
      </c>
      <c r="B57" s="71">
        <f t="shared" ca="1" si="13"/>
        <v>0</v>
      </c>
      <c r="C57" s="71">
        <f t="shared" ca="1" si="13"/>
        <v>0</v>
      </c>
      <c r="D57" s="71">
        <f t="shared" ca="1" si="13"/>
        <v>0</v>
      </c>
      <c r="E57" s="71">
        <f t="shared" ca="1" si="13"/>
        <v>0</v>
      </c>
      <c r="F57" s="71">
        <f t="shared" ca="1" si="3"/>
        <v>0</v>
      </c>
      <c r="G57" s="89">
        <f t="shared" ca="1" si="13"/>
        <v>0</v>
      </c>
      <c r="H57" s="72" cm="1">
        <f t="array" aca="1" ref="H57" ca="1">IFERROR(_xlfn.XLOOKUP(H$1,INDIRECT("'"&amp;$A57&amp;"'!$A:$A"),INDIRECT("'"&amp;$A57&amp;"'!$b:$b"),FALSE),0)</f>
        <v>0</v>
      </c>
      <c r="I57" s="71" cm="1">
        <f t="array" aca="1" ref="I57" ca="1">IFERROR(IF($H57="Oui",_xlfn.XLOOKUP(I$2,INDIRECT("'"&amp;$A57&amp;"'!$A:$A"),INDIRECT("'"&amp;$A57&amp;"'!$b:$b"),FALSE),_xlfn.XLOOKUP(I$1,INDIRECT("'"&amp;$A57&amp;"'!$C$19:$C$25"),INDIRECT("'"&amp;$A57&amp;"'!$A$19:$A$25"),données!$A$39)),0)</f>
        <v>0</v>
      </c>
      <c r="J57" s="73">
        <f t="shared" ca="1" si="8"/>
        <v>0</v>
      </c>
      <c r="K57" s="74">
        <f t="shared" ca="1" si="12"/>
        <v>0</v>
      </c>
      <c r="L57" s="74">
        <f t="shared" ca="1" si="12"/>
        <v>0</v>
      </c>
      <c r="M57" s="74">
        <f t="shared" ca="1" si="12"/>
        <v>0</v>
      </c>
      <c r="N57" s="74">
        <f t="shared" ca="1" si="12"/>
        <v>0</v>
      </c>
      <c r="O57" s="74">
        <f t="shared" ca="1" si="12"/>
        <v>0</v>
      </c>
      <c r="P57" s="74">
        <f t="shared" ca="1" si="12"/>
        <v>0</v>
      </c>
      <c r="Q57" s="74">
        <f t="shared" ca="1" si="12"/>
        <v>0</v>
      </c>
      <c r="R57" s="74">
        <f t="shared" ca="1" si="12"/>
        <v>0</v>
      </c>
      <c r="S57" s="74">
        <f t="shared" ca="1" si="12"/>
        <v>0</v>
      </c>
      <c r="T57" s="74">
        <f t="shared" ca="1" si="12"/>
        <v>0</v>
      </c>
      <c r="U57" s="74">
        <f t="shared" ca="1" si="12"/>
        <v>0</v>
      </c>
      <c r="V57" s="74">
        <f t="shared" ca="1" si="12"/>
        <v>0</v>
      </c>
      <c r="W57" s="74">
        <f t="shared" ca="1" si="12"/>
        <v>0</v>
      </c>
      <c r="X57" s="74">
        <f t="shared" ca="1" si="12"/>
        <v>0</v>
      </c>
      <c r="Y57" s="74">
        <f t="shared" ca="1" si="12"/>
        <v>0</v>
      </c>
      <c r="Z57" s="74">
        <f t="shared" ca="1" si="12"/>
        <v>0</v>
      </c>
      <c r="AA57" s="73">
        <f t="shared" ca="1" si="9"/>
        <v>0</v>
      </c>
      <c r="AB57" s="93"/>
      <c r="AC57" s="75">
        <f ca="1">ROUND(IF($H57="Oui",0,SUMIFS(données!$C$33:$C$39,données!$A$33:$A$39,$I57)),2)</f>
        <v>0</v>
      </c>
      <c r="AD57" s="75" cm="1">
        <f t="array" aca="1" ref="AD57" ca="1">ROUND((SUMPRODUCT((données!$L$2:$R$2=$I57)*(données!$A$3:$A$17=J$1)*(données!$B$3:$B$17=J$2)*données!$L$3:$R$17)*$J57)+(SUMPRODUCT((données!$L$2:$R$2=$I57)*(données!$A$3:$A$17=K$1)*(données!$B$3:$B$17=K$2)*données!$L$3:$R$17)*$K57)+(SUMPRODUCT((données!$L$2:$R$2=$I57)*(données!$A$3:$A$17=L$1)*(données!$B$3:$B$17=L$2)*données!$L$3:$R$17)*$L57)+(SUMPRODUCT((données!$L$2:$R$2=$I57)*(données!$A$3:$A$17=M$1)*(données!$B$3:$B$17=M$2)*données!$L$3:$R$17)*$M57)+(SUMPRODUCT((données!$L$2:$R$2=$I57)*(données!$A$3:$A$17=N$1)*(données!$B$3:$B$17=N$2)*données!$L$3:$R$17)*$N57)+(SUMPRODUCT((données!$L$2:$R$2=$I57)*(données!$A$3:$A$17=O$1)*(données!$B$3:$B$17=O$2)*données!$L$3:$R$17)*$O57)+(SUMPRODUCT((données!$L$2:$R$2=$I57)*(données!$A$3:$A$17=P$1)*(données!$B$3:$B$17=Q$2)*données!$L$3:$R$17)*$P57)+(SUMPRODUCT((données!$L$2:$R$2=$I57)*(données!$A$3:$A$17=Q$1)*(données!$B$3:$B$17=Q$2)*données!$L$3:$R$17)*$Q57)+(SUMPRODUCT((données!$L$2:$R$2=$I57)*(données!$A$3:$A$17=R$1)*(données!$B$3:$B$17=R$2)*données!$L$3:$R$17)*$R57)+(SUMPRODUCT((données!$L$2:$R$2=$I57)*(données!$A$3:$A$17=S$1)*(données!$B$3:$B$17=S$2)*données!$L$3:$R$17)*$S57)+(SUMPRODUCT((données!$L$2:$R$2=$I57)*(données!$A$3:$A$17=T$1)*(données!$B$3:$B$17=T$2)*données!$L$3:$R$17)*$T57)+(SUMPRODUCT((données!$L$2:$R$2=$I57)*(données!$A$3:$A$17=U$1)*(données!$B$3:$B$17=U$2)*données!$L$3:$R$17)*$U57)+(SUMPRODUCT((données!$L$2:$R$2=$I57)*(données!$A$3:$A$17=V$1)*(données!$B$3:$B$17=V$2)*données!$L$3:$R$17)*$V57)+(SUMPRODUCT((données!$L$2:$R$2=$I57)*(données!$A$3:$A$17=W$1)*(données!$B$3:$B$17=W$2)*données!$L$3:$R$17)*$W57)+(SUMPRODUCT((données!$L$2:$R$2=$I57)*(données!$A$3:$A$17=AA$1)*(données!$B$3:$B$17=AA$2)*données!$L$3:$R$17)*$AA57),2)</f>
        <v>0</v>
      </c>
      <c r="AE57" s="75" cm="1">
        <f t="array" aca="1" ref="AE57" ca="1">IFERROR(_xlfn.XLOOKUP(AE$1,INDIRECT("'"&amp;$A57&amp;"'!$a:$a"),INDIRECT("'"&amp;$A57&amp;"'!$f:$f"),FALSE),0)</f>
        <v>0</v>
      </c>
      <c r="AF57" s="75">
        <f t="shared" ca="1" si="5"/>
        <v>0</v>
      </c>
      <c r="AG57" s="75">
        <f t="shared" ca="1" si="6"/>
        <v>0</v>
      </c>
      <c r="AH57" s="74" cm="1">
        <f t="array" aca="1" ref="AH57" ca="1">IFERROR(_xlfn.XLOOKUP(AH$1,INDIRECT("'"&amp;$A57&amp;"'!$A:$A"),INDIRECT("'"&amp;$A57&amp;"'!$b:$b"),FALSE),0)</f>
        <v>0</v>
      </c>
      <c r="AI57" s="74">
        <f ca="1">IFERROR(_xlfn.XLOOKUP($I57,données!$A$33:$A$39,données!$D$33:$D$39,0),0)</f>
        <v>0</v>
      </c>
      <c r="AJ57" s="74">
        <f ca="1">IFERROR(_xlfn.XLOOKUP($I57,données!$A$33:$A$39,données!$E$33:$E$39,0),0)</f>
        <v>0</v>
      </c>
      <c r="AK57" s="74">
        <f ca="1">IFERROR(_xlfn.XLOOKUP($I57,données!$A$33:$A$39,données!$F$33:$F$39,0),0)</f>
        <v>0</v>
      </c>
      <c r="AL57" s="74">
        <f ca="1">IFERROR(_xlfn.XLOOKUP($I57,données!$A$33:$A$39,données!$G$33:$G$39,0),0)</f>
        <v>0</v>
      </c>
      <c r="AM57" s="74">
        <f ca="1">IFERROR(_xlfn.XLOOKUP($I57,données!$A$33:$A$39,données!$H$33:$H$39,0),0)</f>
        <v>0</v>
      </c>
      <c r="AN57" s="74"/>
      <c r="AO57" s="74"/>
      <c r="AP57" s="71"/>
      <c r="AQ57" s="82"/>
    </row>
    <row r="58" spans="1:43" s="68" customFormat="1" ht="14" x14ac:dyDescent="0.2">
      <c r="A58" s="71">
        <f t="shared" si="7"/>
        <v>54</v>
      </c>
      <c r="B58" s="71">
        <f t="shared" ca="1" si="13"/>
        <v>0</v>
      </c>
      <c r="C58" s="71">
        <f t="shared" ca="1" si="13"/>
        <v>0</v>
      </c>
      <c r="D58" s="71">
        <f t="shared" ca="1" si="13"/>
        <v>0</v>
      </c>
      <c r="E58" s="71">
        <f t="shared" ca="1" si="13"/>
        <v>0</v>
      </c>
      <c r="F58" s="71">
        <f t="shared" ca="1" si="3"/>
        <v>0</v>
      </c>
      <c r="G58" s="89">
        <f t="shared" ca="1" si="13"/>
        <v>0</v>
      </c>
      <c r="H58" s="72" cm="1">
        <f t="array" aca="1" ref="H58" ca="1">IFERROR(_xlfn.XLOOKUP(H$1,INDIRECT("'"&amp;$A58&amp;"'!$A:$A"),INDIRECT("'"&amp;$A58&amp;"'!$b:$b"),FALSE),0)</f>
        <v>0</v>
      </c>
      <c r="I58" s="71" cm="1">
        <f t="array" aca="1" ref="I58" ca="1">IFERROR(IF($H58="Oui",_xlfn.XLOOKUP(I$2,INDIRECT("'"&amp;$A58&amp;"'!$A:$A"),INDIRECT("'"&amp;$A58&amp;"'!$b:$b"),FALSE),_xlfn.XLOOKUP(I$1,INDIRECT("'"&amp;$A58&amp;"'!$C$19:$C$25"),INDIRECT("'"&amp;$A58&amp;"'!$A$19:$A$25"),données!$A$39)),0)</f>
        <v>0</v>
      </c>
      <c r="J58" s="73">
        <f t="shared" ca="1" si="8"/>
        <v>0</v>
      </c>
      <c r="K58" s="74">
        <f t="shared" ca="1" si="12"/>
        <v>0</v>
      </c>
      <c r="L58" s="74">
        <f t="shared" ca="1" si="12"/>
        <v>0</v>
      </c>
      <c r="M58" s="74">
        <f t="shared" ca="1" si="12"/>
        <v>0</v>
      </c>
      <c r="N58" s="74">
        <f t="shared" ca="1" si="12"/>
        <v>0</v>
      </c>
      <c r="O58" s="74">
        <f t="shared" ca="1" si="12"/>
        <v>0</v>
      </c>
      <c r="P58" s="74">
        <f t="shared" ca="1" si="12"/>
        <v>0</v>
      </c>
      <c r="Q58" s="74">
        <f t="shared" ca="1" si="12"/>
        <v>0</v>
      </c>
      <c r="R58" s="74">
        <f t="shared" ca="1" si="12"/>
        <v>0</v>
      </c>
      <c r="S58" s="74">
        <f t="shared" ca="1" si="12"/>
        <v>0</v>
      </c>
      <c r="T58" s="74">
        <f t="shared" ca="1" si="12"/>
        <v>0</v>
      </c>
      <c r="U58" s="74">
        <f t="shared" ca="1" si="12"/>
        <v>0</v>
      </c>
      <c r="V58" s="74">
        <f t="shared" ca="1" si="12"/>
        <v>0</v>
      </c>
      <c r="W58" s="74">
        <f t="shared" ca="1" si="12"/>
        <v>0</v>
      </c>
      <c r="X58" s="74">
        <f t="shared" ca="1" si="12"/>
        <v>0</v>
      </c>
      <c r="Y58" s="74">
        <f t="shared" ca="1" si="12"/>
        <v>0</v>
      </c>
      <c r="Z58" s="74">
        <f t="shared" ca="1" si="12"/>
        <v>0</v>
      </c>
      <c r="AA58" s="73">
        <f t="shared" ca="1" si="9"/>
        <v>0</v>
      </c>
      <c r="AB58" s="93"/>
      <c r="AC58" s="75">
        <f ca="1">ROUND(IF($H58="Oui",0,SUMIFS(données!$C$33:$C$39,données!$A$33:$A$39,$I58)),2)</f>
        <v>0</v>
      </c>
      <c r="AD58" s="75" cm="1">
        <f t="array" aca="1" ref="AD58" ca="1">ROUND((SUMPRODUCT((données!$L$2:$R$2=$I58)*(données!$A$3:$A$17=J$1)*(données!$B$3:$B$17=J$2)*données!$L$3:$R$17)*$J58)+(SUMPRODUCT((données!$L$2:$R$2=$I58)*(données!$A$3:$A$17=K$1)*(données!$B$3:$B$17=K$2)*données!$L$3:$R$17)*$K58)+(SUMPRODUCT((données!$L$2:$R$2=$I58)*(données!$A$3:$A$17=L$1)*(données!$B$3:$B$17=L$2)*données!$L$3:$R$17)*$L58)+(SUMPRODUCT((données!$L$2:$R$2=$I58)*(données!$A$3:$A$17=M$1)*(données!$B$3:$B$17=M$2)*données!$L$3:$R$17)*$M58)+(SUMPRODUCT((données!$L$2:$R$2=$I58)*(données!$A$3:$A$17=N$1)*(données!$B$3:$B$17=N$2)*données!$L$3:$R$17)*$N58)+(SUMPRODUCT((données!$L$2:$R$2=$I58)*(données!$A$3:$A$17=O$1)*(données!$B$3:$B$17=O$2)*données!$L$3:$R$17)*$O58)+(SUMPRODUCT((données!$L$2:$R$2=$I58)*(données!$A$3:$A$17=P$1)*(données!$B$3:$B$17=Q$2)*données!$L$3:$R$17)*$P58)+(SUMPRODUCT((données!$L$2:$R$2=$I58)*(données!$A$3:$A$17=Q$1)*(données!$B$3:$B$17=Q$2)*données!$L$3:$R$17)*$Q58)+(SUMPRODUCT((données!$L$2:$R$2=$I58)*(données!$A$3:$A$17=R$1)*(données!$B$3:$B$17=R$2)*données!$L$3:$R$17)*$R58)+(SUMPRODUCT((données!$L$2:$R$2=$I58)*(données!$A$3:$A$17=S$1)*(données!$B$3:$B$17=S$2)*données!$L$3:$R$17)*$S58)+(SUMPRODUCT((données!$L$2:$R$2=$I58)*(données!$A$3:$A$17=T$1)*(données!$B$3:$B$17=T$2)*données!$L$3:$R$17)*$T58)+(SUMPRODUCT((données!$L$2:$R$2=$I58)*(données!$A$3:$A$17=U$1)*(données!$B$3:$B$17=U$2)*données!$L$3:$R$17)*$U58)+(SUMPRODUCT((données!$L$2:$R$2=$I58)*(données!$A$3:$A$17=V$1)*(données!$B$3:$B$17=V$2)*données!$L$3:$R$17)*$V58)+(SUMPRODUCT((données!$L$2:$R$2=$I58)*(données!$A$3:$A$17=W$1)*(données!$B$3:$B$17=W$2)*données!$L$3:$R$17)*$W58)+(SUMPRODUCT((données!$L$2:$R$2=$I58)*(données!$A$3:$A$17=AA$1)*(données!$B$3:$B$17=AA$2)*données!$L$3:$R$17)*$AA58),2)</f>
        <v>0</v>
      </c>
      <c r="AE58" s="75" cm="1">
        <f t="array" aca="1" ref="AE58" ca="1">IFERROR(_xlfn.XLOOKUP(AE$1,INDIRECT("'"&amp;$A58&amp;"'!$a:$a"),INDIRECT("'"&amp;$A58&amp;"'!$f:$f"),FALSE),0)</f>
        <v>0</v>
      </c>
      <c r="AF58" s="75">
        <f t="shared" ca="1" si="5"/>
        <v>0</v>
      </c>
      <c r="AG58" s="75">
        <f t="shared" ca="1" si="6"/>
        <v>0</v>
      </c>
      <c r="AH58" s="74" cm="1">
        <f t="array" aca="1" ref="AH58" ca="1">IFERROR(_xlfn.XLOOKUP(AH$1,INDIRECT("'"&amp;$A58&amp;"'!$A:$A"),INDIRECT("'"&amp;$A58&amp;"'!$b:$b"),FALSE),0)</f>
        <v>0</v>
      </c>
      <c r="AI58" s="74">
        <f ca="1">IFERROR(_xlfn.XLOOKUP($I58,données!$A$33:$A$39,données!$D$33:$D$39,0),0)</f>
        <v>0</v>
      </c>
      <c r="AJ58" s="74">
        <f ca="1">IFERROR(_xlfn.XLOOKUP($I58,données!$A$33:$A$39,données!$E$33:$E$39,0),0)</f>
        <v>0</v>
      </c>
      <c r="AK58" s="74">
        <f ca="1">IFERROR(_xlfn.XLOOKUP($I58,données!$A$33:$A$39,données!$F$33:$F$39,0),0)</f>
        <v>0</v>
      </c>
      <c r="AL58" s="74">
        <f ca="1">IFERROR(_xlfn.XLOOKUP($I58,données!$A$33:$A$39,données!$G$33:$G$39,0),0)</f>
        <v>0</v>
      </c>
      <c r="AM58" s="74">
        <f ca="1">IFERROR(_xlfn.XLOOKUP($I58,données!$A$33:$A$39,données!$H$33:$H$39,0),0)</f>
        <v>0</v>
      </c>
      <c r="AN58" s="74"/>
      <c r="AO58" s="74"/>
      <c r="AP58" s="71"/>
      <c r="AQ58" s="82"/>
    </row>
    <row r="59" spans="1:43" s="68" customFormat="1" ht="14" x14ac:dyDescent="0.2">
      <c r="A59" s="71">
        <f t="shared" si="7"/>
        <v>55</v>
      </c>
      <c r="B59" s="71">
        <f t="shared" ca="1" si="13"/>
        <v>0</v>
      </c>
      <c r="C59" s="71">
        <f t="shared" ca="1" si="13"/>
        <v>0</v>
      </c>
      <c r="D59" s="71">
        <f t="shared" ca="1" si="13"/>
        <v>0</v>
      </c>
      <c r="E59" s="71">
        <f t="shared" ca="1" si="13"/>
        <v>0</v>
      </c>
      <c r="F59" s="71">
        <f t="shared" ca="1" si="3"/>
        <v>0</v>
      </c>
      <c r="G59" s="89">
        <f t="shared" ca="1" si="13"/>
        <v>0</v>
      </c>
      <c r="H59" s="72" cm="1">
        <f t="array" aca="1" ref="H59" ca="1">IFERROR(_xlfn.XLOOKUP(H$1,INDIRECT("'"&amp;$A59&amp;"'!$A:$A"),INDIRECT("'"&amp;$A59&amp;"'!$b:$b"),FALSE),0)</f>
        <v>0</v>
      </c>
      <c r="I59" s="71" cm="1">
        <f t="array" aca="1" ref="I59" ca="1">IFERROR(IF($H59="Oui",_xlfn.XLOOKUP(I$2,INDIRECT("'"&amp;$A59&amp;"'!$A:$A"),INDIRECT("'"&amp;$A59&amp;"'!$b:$b"),FALSE),_xlfn.XLOOKUP(I$1,INDIRECT("'"&amp;$A59&amp;"'!$C$19:$C$25"),INDIRECT("'"&amp;$A59&amp;"'!$A$19:$A$25"),données!$A$39)),0)</f>
        <v>0</v>
      </c>
      <c r="J59" s="73">
        <f t="shared" ca="1" si="8"/>
        <v>0</v>
      </c>
      <c r="K59" s="74">
        <f t="shared" ca="1" si="12"/>
        <v>0</v>
      </c>
      <c r="L59" s="74">
        <f t="shared" ca="1" si="12"/>
        <v>0</v>
      </c>
      <c r="M59" s="74">
        <f t="shared" ca="1" si="12"/>
        <v>0</v>
      </c>
      <c r="N59" s="74">
        <f t="shared" ca="1" si="12"/>
        <v>0</v>
      </c>
      <c r="O59" s="74">
        <f t="shared" ca="1" si="12"/>
        <v>0</v>
      </c>
      <c r="P59" s="74">
        <f t="shared" ca="1" si="12"/>
        <v>0</v>
      </c>
      <c r="Q59" s="74">
        <f t="shared" ca="1" si="12"/>
        <v>0</v>
      </c>
      <c r="R59" s="74">
        <f t="shared" ca="1" si="12"/>
        <v>0</v>
      </c>
      <c r="S59" s="74">
        <f t="shared" ca="1" si="12"/>
        <v>0</v>
      </c>
      <c r="T59" s="74">
        <f t="shared" ca="1" si="12"/>
        <v>0</v>
      </c>
      <c r="U59" s="74">
        <f t="shared" ca="1" si="12"/>
        <v>0</v>
      </c>
      <c r="V59" s="74">
        <f t="shared" ca="1" si="12"/>
        <v>0</v>
      </c>
      <c r="W59" s="74">
        <f t="shared" ca="1" si="12"/>
        <v>0</v>
      </c>
      <c r="X59" s="74">
        <f t="shared" ca="1" si="12"/>
        <v>0</v>
      </c>
      <c r="Y59" s="74">
        <f t="shared" ca="1" si="12"/>
        <v>0</v>
      </c>
      <c r="Z59" s="74">
        <f t="shared" ca="1" si="12"/>
        <v>0</v>
      </c>
      <c r="AA59" s="73">
        <f t="shared" ca="1" si="9"/>
        <v>0</v>
      </c>
      <c r="AB59" s="93"/>
      <c r="AC59" s="75">
        <f ca="1">ROUND(IF($H59="Oui",0,SUMIFS(données!$C$33:$C$39,données!$A$33:$A$39,$I59)),2)</f>
        <v>0</v>
      </c>
      <c r="AD59" s="75" cm="1">
        <f t="array" aca="1" ref="AD59" ca="1">ROUND((SUMPRODUCT((données!$L$2:$R$2=$I59)*(données!$A$3:$A$17=J$1)*(données!$B$3:$B$17=J$2)*données!$L$3:$R$17)*$J59)+(SUMPRODUCT((données!$L$2:$R$2=$I59)*(données!$A$3:$A$17=K$1)*(données!$B$3:$B$17=K$2)*données!$L$3:$R$17)*$K59)+(SUMPRODUCT((données!$L$2:$R$2=$I59)*(données!$A$3:$A$17=L$1)*(données!$B$3:$B$17=L$2)*données!$L$3:$R$17)*$L59)+(SUMPRODUCT((données!$L$2:$R$2=$I59)*(données!$A$3:$A$17=M$1)*(données!$B$3:$B$17=M$2)*données!$L$3:$R$17)*$M59)+(SUMPRODUCT((données!$L$2:$R$2=$I59)*(données!$A$3:$A$17=N$1)*(données!$B$3:$B$17=N$2)*données!$L$3:$R$17)*$N59)+(SUMPRODUCT((données!$L$2:$R$2=$I59)*(données!$A$3:$A$17=O$1)*(données!$B$3:$B$17=O$2)*données!$L$3:$R$17)*$O59)+(SUMPRODUCT((données!$L$2:$R$2=$I59)*(données!$A$3:$A$17=P$1)*(données!$B$3:$B$17=Q$2)*données!$L$3:$R$17)*$P59)+(SUMPRODUCT((données!$L$2:$R$2=$I59)*(données!$A$3:$A$17=Q$1)*(données!$B$3:$B$17=Q$2)*données!$L$3:$R$17)*$Q59)+(SUMPRODUCT((données!$L$2:$R$2=$I59)*(données!$A$3:$A$17=R$1)*(données!$B$3:$B$17=R$2)*données!$L$3:$R$17)*$R59)+(SUMPRODUCT((données!$L$2:$R$2=$I59)*(données!$A$3:$A$17=S$1)*(données!$B$3:$B$17=S$2)*données!$L$3:$R$17)*$S59)+(SUMPRODUCT((données!$L$2:$R$2=$I59)*(données!$A$3:$A$17=T$1)*(données!$B$3:$B$17=T$2)*données!$L$3:$R$17)*$T59)+(SUMPRODUCT((données!$L$2:$R$2=$I59)*(données!$A$3:$A$17=U$1)*(données!$B$3:$B$17=U$2)*données!$L$3:$R$17)*$U59)+(SUMPRODUCT((données!$L$2:$R$2=$I59)*(données!$A$3:$A$17=V$1)*(données!$B$3:$B$17=V$2)*données!$L$3:$R$17)*$V59)+(SUMPRODUCT((données!$L$2:$R$2=$I59)*(données!$A$3:$A$17=W$1)*(données!$B$3:$B$17=W$2)*données!$L$3:$R$17)*$W59)+(SUMPRODUCT((données!$L$2:$R$2=$I59)*(données!$A$3:$A$17=AA$1)*(données!$B$3:$B$17=AA$2)*données!$L$3:$R$17)*$AA59),2)</f>
        <v>0</v>
      </c>
      <c r="AE59" s="75" cm="1">
        <f t="array" aca="1" ref="AE59" ca="1">IFERROR(_xlfn.XLOOKUP(AE$1,INDIRECT("'"&amp;$A59&amp;"'!$a:$a"),INDIRECT("'"&amp;$A59&amp;"'!$f:$f"),FALSE),0)</f>
        <v>0</v>
      </c>
      <c r="AF59" s="75">
        <f t="shared" ca="1" si="5"/>
        <v>0</v>
      </c>
      <c r="AG59" s="75">
        <f t="shared" ca="1" si="6"/>
        <v>0</v>
      </c>
      <c r="AH59" s="74" cm="1">
        <f t="array" aca="1" ref="AH59" ca="1">IFERROR(_xlfn.XLOOKUP(AH$1,INDIRECT("'"&amp;$A59&amp;"'!$A:$A"),INDIRECT("'"&amp;$A59&amp;"'!$b:$b"),FALSE),0)</f>
        <v>0</v>
      </c>
      <c r="AI59" s="74">
        <f ca="1">IFERROR(_xlfn.XLOOKUP($I59,données!$A$33:$A$39,données!$D$33:$D$39,0),0)</f>
        <v>0</v>
      </c>
      <c r="AJ59" s="74">
        <f ca="1">IFERROR(_xlfn.XLOOKUP($I59,données!$A$33:$A$39,données!$E$33:$E$39,0),0)</f>
        <v>0</v>
      </c>
      <c r="AK59" s="74">
        <f ca="1">IFERROR(_xlfn.XLOOKUP($I59,données!$A$33:$A$39,données!$F$33:$F$39,0),0)</f>
        <v>0</v>
      </c>
      <c r="AL59" s="74">
        <f ca="1">IFERROR(_xlfn.XLOOKUP($I59,données!$A$33:$A$39,données!$G$33:$G$39,0),0)</f>
        <v>0</v>
      </c>
      <c r="AM59" s="74">
        <f ca="1">IFERROR(_xlfn.XLOOKUP($I59,données!$A$33:$A$39,données!$H$33:$H$39,0),0)</f>
        <v>0</v>
      </c>
      <c r="AN59" s="74"/>
      <c r="AO59" s="74"/>
      <c r="AP59" s="71"/>
      <c r="AQ59" s="82"/>
    </row>
    <row r="60" spans="1:43" s="68" customFormat="1" ht="14" x14ac:dyDescent="0.2">
      <c r="A60" s="71">
        <f t="shared" si="7"/>
        <v>56</v>
      </c>
      <c r="B60" s="71">
        <f t="shared" ca="1" si="13"/>
        <v>0</v>
      </c>
      <c r="C60" s="71">
        <f t="shared" ca="1" si="13"/>
        <v>0</v>
      </c>
      <c r="D60" s="71">
        <f t="shared" ca="1" si="13"/>
        <v>0</v>
      </c>
      <c r="E60" s="71">
        <f t="shared" ca="1" si="13"/>
        <v>0</v>
      </c>
      <c r="F60" s="71">
        <f t="shared" ca="1" si="3"/>
        <v>0</v>
      </c>
      <c r="G60" s="89">
        <f t="shared" ca="1" si="13"/>
        <v>0</v>
      </c>
      <c r="H60" s="72" cm="1">
        <f t="array" aca="1" ref="H60" ca="1">IFERROR(_xlfn.XLOOKUP(H$1,INDIRECT("'"&amp;$A60&amp;"'!$A:$A"),INDIRECT("'"&amp;$A60&amp;"'!$b:$b"),FALSE),0)</f>
        <v>0</v>
      </c>
      <c r="I60" s="71" cm="1">
        <f t="array" aca="1" ref="I60" ca="1">IFERROR(IF($H60="Oui",_xlfn.XLOOKUP(I$2,INDIRECT("'"&amp;$A60&amp;"'!$A:$A"),INDIRECT("'"&amp;$A60&amp;"'!$b:$b"),FALSE),_xlfn.XLOOKUP(I$1,INDIRECT("'"&amp;$A60&amp;"'!$C$19:$C$25"),INDIRECT("'"&amp;$A60&amp;"'!$A$19:$A$25"),données!$A$39)),0)</f>
        <v>0</v>
      </c>
      <c r="J60" s="73">
        <f t="shared" ca="1" si="8"/>
        <v>0</v>
      </c>
      <c r="K60" s="74">
        <f t="shared" ca="1" si="12"/>
        <v>0</v>
      </c>
      <c r="L60" s="74">
        <f t="shared" ca="1" si="12"/>
        <v>0</v>
      </c>
      <c r="M60" s="74">
        <f t="shared" ca="1" si="12"/>
        <v>0</v>
      </c>
      <c r="N60" s="74">
        <f t="shared" ca="1" si="12"/>
        <v>0</v>
      </c>
      <c r="O60" s="74">
        <f t="shared" ca="1" si="12"/>
        <v>0</v>
      </c>
      <c r="P60" s="74">
        <f t="shared" ca="1" si="12"/>
        <v>0</v>
      </c>
      <c r="Q60" s="74">
        <f t="shared" ca="1" si="12"/>
        <v>0</v>
      </c>
      <c r="R60" s="74">
        <f t="shared" ca="1" si="12"/>
        <v>0</v>
      </c>
      <c r="S60" s="74">
        <f t="shared" ca="1" si="12"/>
        <v>0</v>
      </c>
      <c r="T60" s="74">
        <f t="shared" ca="1" si="12"/>
        <v>0</v>
      </c>
      <c r="U60" s="74">
        <f t="shared" ca="1" si="12"/>
        <v>0</v>
      </c>
      <c r="V60" s="74">
        <f t="shared" ca="1" si="12"/>
        <v>0</v>
      </c>
      <c r="W60" s="74">
        <f t="shared" ca="1" si="12"/>
        <v>0</v>
      </c>
      <c r="X60" s="74">
        <f t="shared" ca="1" si="12"/>
        <v>0</v>
      </c>
      <c r="Y60" s="74">
        <f t="shared" ca="1" si="12"/>
        <v>0</v>
      </c>
      <c r="Z60" s="74">
        <f t="shared" ca="1" si="12"/>
        <v>0</v>
      </c>
      <c r="AA60" s="73">
        <f t="shared" ca="1" si="9"/>
        <v>0</v>
      </c>
      <c r="AB60" s="93"/>
      <c r="AC60" s="75">
        <f ca="1">ROUND(IF($H60="Oui",0,SUMIFS(données!$C$33:$C$39,données!$A$33:$A$39,$I60)),2)</f>
        <v>0</v>
      </c>
      <c r="AD60" s="75" cm="1">
        <f t="array" aca="1" ref="AD60" ca="1">ROUND((SUMPRODUCT((données!$L$2:$R$2=$I60)*(données!$A$3:$A$17=J$1)*(données!$B$3:$B$17=J$2)*données!$L$3:$R$17)*$J60)+(SUMPRODUCT((données!$L$2:$R$2=$I60)*(données!$A$3:$A$17=K$1)*(données!$B$3:$B$17=K$2)*données!$L$3:$R$17)*$K60)+(SUMPRODUCT((données!$L$2:$R$2=$I60)*(données!$A$3:$A$17=L$1)*(données!$B$3:$B$17=L$2)*données!$L$3:$R$17)*$L60)+(SUMPRODUCT((données!$L$2:$R$2=$I60)*(données!$A$3:$A$17=M$1)*(données!$B$3:$B$17=M$2)*données!$L$3:$R$17)*$M60)+(SUMPRODUCT((données!$L$2:$R$2=$I60)*(données!$A$3:$A$17=N$1)*(données!$B$3:$B$17=N$2)*données!$L$3:$R$17)*$N60)+(SUMPRODUCT((données!$L$2:$R$2=$I60)*(données!$A$3:$A$17=O$1)*(données!$B$3:$B$17=O$2)*données!$L$3:$R$17)*$O60)+(SUMPRODUCT((données!$L$2:$R$2=$I60)*(données!$A$3:$A$17=P$1)*(données!$B$3:$B$17=Q$2)*données!$L$3:$R$17)*$P60)+(SUMPRODUCT((données!$L$2:$R$2=$I60)*(données!$A$3:$A$17=Q$1)*(données!$B$3:$B$17=Q$2)*données!$L$3:$R$17)*$Q60)+(SUMPRODUCT((données!$L$2:$R$2=$I60)*(données!$A$3:$A$17=R$1)*(données!$B$3:$B$17=R$2)*données!$L$3:$R$17)*$R60)+(SUMPRODUCT((données!$L$2:$R$2=$I60)*(données!$A$3:$A$17=S$1)*(données!$B$3:$B$17=S$2)*données!$L$3:$R$17)*$S60)+(SUMPRODUCT((données!$L$2:$R$2=$I60)*(données!$A$3:$A$17=T$1)*(données!$B$3:$B$17=T$2)*données!$L$3:$R$17)*$T60)+(SUMPRODUCT((données!$L$2:$R$2=$I60)*(données!$A$3:$A$17=U$1)*(données!$B$3:$B$17=U$2)*données!$L$3:$R$17)*$U60)+(SUMPRODUCT((données!$L$2:$R$2=$I60)*(données!$A$3:$A$17=V$1)*(données!$B$3:$B$17=V$2)*données!$L$3:$R$17)*$V60)+(SUMPRODUCT((données!$L$2:$R$2=$I60)*(données!$A$3:$A$17=W$1)*(données!$B$3:$B$17=W$2)*données!$L$3:$R$17)*$W60)+(SUMPRODUCT((données!$L$2:$R$2=$I60)*(données!$A$3:$A$17=AA$1)*(données!$B$3:$B$17=AA$2)*données!$L$3:$R$17)*$AA60),2)</f>
        <v>0</v>
      </c>
      <c r="AE60" s="75" cm="1">
        <f t="array" aca="1" ref="AE60" ca="1">IFERROR(_xlfn.XLOOKUP(AE$1,INDIRECT("'"&amp;$A60&amp;"'!$a:$a"),INDIRECT("'"&amp;$A60&amp;"'!$f:$f"),FALSE),0)</f>
        <v>0</v>
      </c>
      <c r="AF60" s="75">
        <f t="shared" ca="1" si="5"/>
        <v>0</v>
      </c>
      <c r="AG60" s="75">
        <f t="shared" ca="1" si="6"/>
        <v>0</v>
      </c>
      <c r="AH60" s="74" cm="1">
        <f t="array" aca="1" ref="AH60" ca="1">IFERROR(_xlfn.XLOOKUP(AH$1,INDIRECT("'"&amp;$A60&amp;"'!$A:$A"),INDIRECT("'"&amp;$A60&amp;"'!$b:$b"),FALSE),0)</f>
        <v>0</v>
      </c>
      <c r="AI60" s="74">
        <f ca="1">IFERROR(_xlfn.XLOOKUP($I60,données!$A$33:$A$39,données!$D$33:$D$39,0),0)</f>
        <v>0</v>
      </c>
      <c r="AJ60" s="74">
        <f ca="1">IFERROR(_xlfn.XLOOKUP($I60,données!$A$33:$A$39,données!$E$33:$E$39,0),0)</f>
        <v>0</v>
      </c>
      <c r="AK60" s="74">
        <f ca="1">IFERROR(_xlfn.XLOOKUP($I60,données!$A$33:$A$39,données!$F$33:$F$39,0),0)</f>
        <v>0</v>
      </c>
      <c r="AL60" s="74">
        <f ca="1">IFERROR(_xlfn.XLOOKUP($I60,données!$A$33:$A$39,données!$G$33:$G$39,0),0)</f>
        <v>0</v>
      </c>
      <c r="AM60" s="74">
        <f ca="1">IFERROR(_xlfn.XLOOKUP($I60,données!$A$33:$A$39,données!$H$33:$H$39,0),0)</f>
        <v>0</v>
      </c>
      <c r="AN60" s="74"/>
      <c r="AO60" s="74"/>
      <c r="AP60" s="71"/>
      <c r="AQ60" s="82"/>
    </row>
    <row r="61" spans="1:43" s="68" customFormat="1" ht="14" x14ac:dyDescent="0.2">
      <c r="A61" s="71">
        <f t="shared" si="7"/>
        <v>57</v>
      </c>
      <c r="B61" s="71">
        <f t="shared" ca="1" si="13"/>
        <v>0</v>
      </c>
      <c r="C61" s="71">
        <f t="shared" ca="1" si="13"/>
        <v>0</v>
      </c>
      <c r="D61" s="71">
        <f t="shared" ca="1" si="13"/>
        <v>0</v>
      </c>
      <c r="E61" s="71">
        <f t="shared" ca="1" si="13"/>
        <v>0</v>
      </c>
      <c r="F61" s="71">
        <f t="shared" ca="1" si="3"/>
        <v>0</v>
      </c>
      <c r="G61" s="89">
        <f t="shared" ca="1" si="13"/>
        <v>0</v>
      </c>
      <c r="H61" s="72" cm="1">
        <f t="array" aca="1" ref="H61" ca="1">IFERROR(_xlfn.XLOOKUP(H$1,INDIRECT("'"&amp;$A61&amp;"'!$A:$A"),INDIRECT("'"&amp;$A61&amp;"'!$b:$b"),FALSE),0)</f>
        <v>0</v>
      </c>
      <c r="I61" s="71" cm="1">
        <f t="array" aca="1" ref="I61" ca="1">IFERROR(IF($H61="Oui",_xlfn.XLOOKUP(I$2,INDIRECT("'"&amp;$A61&amp;"'!$A:$A"),INDIRECT("'"&amp;$A61&amp;"'!$b:$b"),FALSE),_xlfn.XLOOKUP(I$1,INDIRECT("'"&amp;$A61&amp;"'!$C$19:$C$25"),INDIRECT("'"&amp;$A61&amp;"'!$A$19:$A$25"),données!$A$39)),0)</f>
        <v>0</v>
      </c>
      <c r="J61" s="73">
        <f t="shared" ca="1" si="8"/>
        <v>0</v>
      </c>
      <c r="K61" s="74">
        <f t="shared" ca="1" si="12"/>
        <v>0</v>
      </c>
      <c r="L61" s="74">
        <f t="shared" ca="1" si="12"/>
        <v>0</v>
      </c>
      <c r="M61" s="74">
        <f t="shared" ca="1" si="12"/>
        <v>0</v>
      </c>
      <c r="N61" s="74">
        <f t="shared" ca="1" si="12"/>
        <v>0</v>
      </c>
      <c r="O61" s="74">
        <f t="shared" ca="1" si="12"/>
        <v>0</v>
      </c>
      <c r="P61" s="74">
        <f t="shared" ca="1" si="12"/>
        <v>0</v>
      </c>
      <c r="Q61" s="74">
        <f t="shared" ca="1" si="12"/>
        <v>0</v>
      </c>
      <c r="R61" s="74">
        <f t="shared" ca="1" si="12"/>
        <v>0</v>
      </c>
      <c r="S61" s="74">
        <f t="shared" ca="1" si="12"/>
        <v>0</v>
      </c>
      <c r="T61" s="74">
        <f t="shared" ca="1" si="12"/>
        <v>0</v>
      </c>
      <c r="U61" s="74">
        <f t="shared" ca="1" si="12"/>
        <v>0</v>
      </c>
      <c r="V61" s="74">
        <f t="shared" ca="1" si="12"/>
        <v>0</v>
      </c>
      <c r="W61" s="74">
        <f t="shared" ca="1" si="12"/>
        <v>0</v>
      </c>
      <c r="X61" s="74">
        <f t="shared" ca="1" si="12"/>
        <v>0</v>
      </c>
      <c r="Y61" s="74">
        <f t="shared" ca="1" si="12"/>
        <v>0</v>
      </c>
      <c r="Z61" s="74">
        <f t="shared" ca="1" si="12"/>
        <v>0</v>
      </c>
      <c r="AA61" s="73">
        <f t="shared" ca="1" si="9"/>
        <v>0</v>
      </c>
      <c r="AB61" s="93"/>
      <c r="AC61" s="75">
        <f ca="1">ROUND(IF($H61="Oui",0,SUMIFS(données!$C$33:$C$39,données!$A$33:$A$39,$I61)),2)</f>
        <v>0</v>
      </c>
      <c r="AD61" s="75" cm="1">
        <f t="array" aca="1" ref="AD61" ca="1">ROUND((SUMPRODUCT((données!$L$2:$R$2=$I61)*(données!$A$3:$A$17=J$1)*(données!$B$3:$B$17=J$2)*données!$L$3:$R$17)*$J61)+(SUMPRODUCT((données!$L$2:$R$2=$I61)*(données!$A$3:$A$17=K$1)*(données!$B$3:$B$17=K$2)*données!$L$3:$R$17)*$K61)+(SUMPRODUCT((données!$L$2:$R$2=$I61)*(données!$A$3:$A$17=L$1)*(données!$B$3:$B$17=L$2)*données!$L$3:$R$17)*$L61)+(SUMPRODUCT((données!$L$2:$R$2=$I61)*(données!$A$3:$A$17=M$1)*(données!$B$3:$B$17=M$2)*données!$L$3:$R$17)*$M61)+(SUMPRODUCT((données!$L$2:$R$2=$I61)*(données!$A$3:$A$17=N$1)*(données!$B$3:$B$17=N$2)*données!$L$3:$R$17)*$N61)+(SUMPRODUCT((données!$L$2:$R$2=$I61)*(données!$A$3:$A$17=O$1)*(données!$B$3:$B$17=O$2)*données!$L$3:$R$17)*$O61)+(SUMPRODUCT((données!$L$2:$R$2=$I61)*(données!$A$3:$A$17=P$1)*(données!$B$3:$B$17=Q$2)*données!$L$3:$R$17)*$P61)+(SUMPRODUCT((données!$L$2:$R$2=$I61)*(données!$A$3:$A$17=Q$1)*(données!$B$3:$B$17=Q$2)*données!$L$3:$R$17)*$Q61)+(SUMPRODUCT((données!$L$2:$R$2=$I61)*(données!$A$3:$A$17=R$1)*(données!$B$3:$B$17=R$2)*données!$L$3:$R$17)*$R61)+(SUMPRODUCT((données!$L$2:$R$2=$I61)*(données!$A$3:$A$17=S$1)*(données!$B$3:$B$17=S$2)*données!$L$3:$R$17)*$S61)+(SUMPRODUCT((données!$L$2:$R$2=$I61)*(données!$A$3:$A$17=T$1)*(données!$B$3:$B$17=T$2)*données!$L$3:$R$17)*$T61)+(SUMPRODUCT((données!$L$2:$R$2=$I61)*(données!$A$3:$A$17=U$1)*(données!$B$3:$B$17=U$2)*données!$L$3:$R$17)*$U61)+(SUMPRODUCT((données!$L$2:$R$2=$I61)*(données!$A$3:$A$17=V$1)*(données!$B$3:$B$17=V$2)*données!$L$3:$R$17)*$V61)+(SUMPRODUCT((données!$L$2:$R$2=$I61)*(données!$A$3:$A$17=W$1)*(données!$B$3:$B$17=W$2)*données!$L$3:$R$17)*$W61)+(SUMPRODUCT((données!$L$2:$R$2=$I61)*(données!$A$3:$A$17=AA$1)*(données!$B$3:$B$17=AA$2)*données!$L$3:$R$17)*$AA61),2)</f>
        <v>0</v>
      </c>
      <c r="AE61" s="75" cm="1">
        <f t="array" aca="1" ref="AE61" ca="1">IFERROR(_xlfn.XLOOKUP(AE$1,INDIRECT("'"&amp;$A61&amp;"'!$a:$a"),INDIRECT("'"&amp;$A61&amp;"'!$f:$f"),FALSE),0)</f>
        <v>0</v>
      </c>
      <c r="AF61" s="75">
        <f t="shared" ca="1" si="5"/>
        <v>0</v>
      </c>
      <c r="AG61" s="75">
        <f t="shared" ca="1" si="6"/>
        <v>0</v>
      </c>
      <c r="AH61" s="74" cm="1">
        <f t="array" aca="1" ref="AH61" ca="1">IFERROR(_xlfn.XLOOKUP(AH$1,INDIRECT("'"&amp;$A61&amp;"'!$A:$A"),INDIRECT("'"&amp;$A61&amp;"'!$b:$b"),FALSE),0)</f>
        <v>0</v>
      </c>
      <c r="AI61" s="74">
        <f ca="1">IFERROR(_xlfn.XLOOKUP($I61,données!$A$33:$A$39,données!$D$33:$D$39,0),0)</f>
        <v>0</v>
      </c>
      <c r="AJ61" s="74">
        <f ca="1">IFERROR(_xlfn.XLOOKUP($I61,données!$A$33:$A$39,données!$E$33:$E$39,0),0)</f>
        <v>0</v>
      </c>
      <c r="AK61" s="74">
        <f ca="1">IFERROR(_xlfn.XLOOKUP($I61,données!$A$33:$A$39,données!$F$33:$F$39,0),0)</f>
        <v>0</v>
      </c>
      <c r="AL61" s="74">
        <f ca="1">IFERROR(_xlfn.XLOOKUP($I61,données!$A$33:$A$39,données!$G$33:$G$39,0),0)</f>
        <v>0</v>
      </c>
      <c r="AM61" s="74">
        <f ca="1">IFERROR(_xlfn.XLOOKUP($I61,données!$A$33:$A$39,données!$H$33:$H$39,0),0)</f>
        <v>0</v>
      </c>
      <c r="AN61" s="74"/>
      <c r="AO61" s="74"/>
      <c r="AP61" s="71"/>
      <c r="AQ61" s="82"/>
    </row>
    <row r="62" spans="1:43" s="68" customFormat="1" ht="14" x14ac:dyDescent="0.2">
      <c r="A62" s="71">
        <f t="shared" si="7"/>
        <v>58</v>
      </c>
      <c r="B62" s="71">
        <f t="shared" ca="1" si="13"/>
        <v>0</v>
      </c>
      <c r="C62" s="71">
        <f t="shared" ca="1" si="13"/>
        <v>0</v>
      </c>
      <c r="D62" s="71">
        <f t="shared" ca="1" si="13"/>
        <v>0</v>
      </c>
      <c r="E62" s="71">
        <f t="shared" ca="1" si="13"/>
        <v>0</v>
      </c>
      <c r="F62" s="71">
        <f t="shared" ca="1" si="3"/>
        <v>0</v>
      </c>
      <c r="G62" s="89">
        <f t="shared" ca="1" si="13"/>
        <v>0</v>
      </c>
      <c r="H62" s="72" cm="1">
        <f t="array" aca="1" ref="H62" ca="1">IFERROR(_xlfn.XLOOKUP(H$1,INDIRECT("'"&amp;$A62&amp;"'!$A:$A"),INDIRECT("'"&amp;$A62&amp;"'!$b:$b"),FALSE),0)</f>
        <v>0</v>
      </c>
      <c r="I62" s="71" cm="1">
        <f t="array" aca="1" ref="I62" ca="1">IFERROR(IF($H62="Oui",_xlfn.XLOOKUP(I$2,INDIRECT("'"&amp;$A62&amp;"'!$A:$A"),INDIRECT("'"&amp;$A62&amp;"'!$b:$b"),FALSE),_xlfn.XLOOKUP(I$1,INDIRECT("'"&amp;$A62&amp;"'!$C$19:$C$25"),INDIRECT("'"&amp;$A62&amp;"'!$A$19:$A$25"),données!$A$39)),0)</f>
        <v>0</v>
      </c>
      <c r="J62" s="73">
        <f t="shared" ca="1" si="8"/>
        <v>0</v>
      </c>
      <c r="K62" s="74">
        <f t="shared" ca="1" si="12"/>
        <v>0</v>
      </c>
      <c r="L62" s="74">
        <f t="shared" ca="1" si="12"/>
        <v>0</v>
      </c>
      <c r="M62" s="74">
        <f t="shared" ca="1" si="12"/>
        <v>0</v>
      </c>
      <c r="N62" s="74">
        <f t="shared" ca="1" si="12"/>
        <v>0</v>
      </c>
      <c r="O62" s="74">
        <f t="shared" ca="1" si="12"/>
        <v>0</v>
      </c>
      <c r="P62" s="74">
        <f t="shared" ca="1" si="12"/>
        <v>0</v>
      </c>
      <c r="Q62" s="74">
        <f t="shared" ca="1" si="12"/>
        <v>0</v>
      </c>
      <c r="R62" s="74">
        <f t="shared" ca="1" si="12"/>
        <v>0</v>
      </c>
      <c r="S62" s="74">
        <f t="shared" ca="1" si="12"/>
        <v>0</v>
      </c>
      <c r="T62" s="74">
        <f t="shared" ca="1" si="12"/>
        <v>0</v>
      </c>
      <c r="U62" s="74">
        <f t="shared" ca="1" si="12"/>
        <v>0</v>
      </c>
      <c r="V62" s="74">
        <f t="shared" ca="1" si="12"/>
        <v>0</v>
      </c>
      <c r="W62" s="74">
        <f t="shared" ca="1" si="12"/>
        <v>0</v>
      </c>
      <c r="X62" s="74">
        <f t="shared" ca="1" si="12"/>
        <v>0</v>
      </c>
      <c r="Y62" s="74">
        <f t="shared" ca="1" si="12"/>
        <v>0</v>
      </c>
      <c r="Z62" s="74">
        <f t="shared" ca="1" si="12"/>
        <v>0</v>
      </c>
      <c r="AA62" s="73">
        <f t="shared" ca="1" si="9"/>
        <v>0</v>
      </c>
      <c r="AB62" s="93"/>
      <c r="AC62" s="75">
        <f ca="1">ROUND(IF($H62="Oui",0,SUMIFS(données!$C$33:$C$39,données!$A$33:$A$39,$I62)),2)</f>
        <v>0</v>
      </c>
      <c r="AD62" s="75" cm="1">
        <f t="array" aca="1" ref="AD62" ca="1">ROUND((SUMPRODUCT((données!$L$2:$R$2=$I62)*(données!$A$3:$A$17=J$1)*(données!$B$3:$B$17=J$2)*données!$L$3:$R$17)*$J62)+(SUMPRODUCT((données!$L$2:$R$2=$I62)*(données!$A$3:$A$17=K$1)*(données!$B$3:$B$17=K$2)*données!$L$3:$R$17)*$K62)+(SUMPRODUCT((données!$L$2:$R$2=$I62)*(données!$A$3:$A$17=L$1)*(données!$B$3:$B$17=L$2)*données!$L$3:$R$17)*$L62)+(SUMPRODUCT((données!$L$2:$R$2=$I62)*(données!$A$3:$A$17=M$1)*(données!$B$3:$B$17=M$2)*données!$L$3:$R$17)*$M62)+(SUMPRODUCT((données!$L$2:$R$2=$I62)*(données!$A$3:$A$17=N$1)*(données!$B$3:$B$17=N$2)*données!$L$3:$R$17)*$N62)+(SUMPRODUCT((données!$L$2:$R$2=$I62)*(données!$A$3:$A$17=O$1)*(données!$B$3:$B$17=O$2)*données!$L$3:$R$17)*$O62)+(SUMPRODUCT((données!$L$2:$R$2=$I62)*(données!$A$3:$A$17=P$1)*(données!$B$3:$B$17=Q$2)*données!$L$3:$R$17)*$P62)+(SUMPRODUCT((données!$L$2:$R$2=$I62)*(données!$A$3:$A$17=Q$1)*(données!$B$3:$B$17=Q$2)*données!$L$3:$R$17)*$Q62)+(SUMPRODUCT((données!$L$2:$R$2=$I62)*(données!$A$3:$A$17=R$1)*(données!$B$3:$B$17=R$2)*données!$L$3:$R$17)*$R62)+(SUMPRODUCT((données!$L$2:$R$2=$I62)*(données!$A$3:$A$17=S$1)*(données!$B$3:$B$17=S$2)*données!$L$3:$R$17)*$S62)+(SUMPRODUCT((données!$L$2:$R$2=$I62)*(données!$A$3:$A$17=T$1)*(données!$B$3:$B$17=T$2)*données!$L$3:$R$17)*$T62)+(SUMPRODUCT((données!$L$2:$R$2=$I62)*(données!$A$3:$A$17=U$1)*(données!$B$3:$B$17=U$2)*données!$L$3:$R$17)*$U62)+(SUMPRODUCT((données!$L$2:$R$2=$I62)*(données!$A$3:$A$17=V$1)*(données!$B$3:$B$17=V$2)*données!$L$3:$R$17)*$V62)+(SUMPRODUCT((données!$L$2:$R$2=$I62)*(données!$A$3:$A$17=W$1)*(données!$B$3:$B$17=W$2)*données!$L$3:$R$17)*$W62)+(SUMPRODUCT((données!$L$2:$R$2=$I62)*(données!$A$3:$A$17=AA$1)*(données!$B$3:$B$17=AA$2)*données!$L$3:$R$17)*$AA62),2)</f>
        <v>0</v>
      </c>
      <c r="AE62" s="75" cm="1">
        <f t="array" aca="1" ref="AE62" ca="1">IFERROR(_xlfn.XLOOKUP(AE$1,INDIRECT("'"&amp;$A62&amp;"'!$a:$a"),INDIRECT("'"&amp;$A62&amp;"'!$f:$f"),FALSE),0)</f>
        <v>0</v>
      </c>
      <c r="AF62" s="75">
        <f t="shared" ca="1" si="5"/>
        <v>0</v>
      </c>
      <c r="AG62" s="75">
        <f t="shared" ca="1" si="6"/>
        <v>0</v>
      </c>
      <c r="AH62" s="74" cm="1">
        <f t="array" aca="1" ref="AH62" ca="1">IFERROR(_xlfn.XLOOKUP(AH$1,INDIRECT("'"&amp;$A62&amp;"'!$A:$A"),INDIRECT("'"&amp;$A62&amp;"'!$b:$b"),FALSE),0)</f>
        <v>0</v>
      </c>
      <c r="AI62" s="74">
        <f ca="1">IFERROR(_xlfn.XLOOKUP($I62,données!$A$33:$A$39,données!$D$33:$D$39,0),0)</f>
        <v>0</v>
      </c>
      <c r="AJ62" s="74">
        <f ca="1">IFERROR(_xlfn.XLOOKUP($I62,données!$A$33:$A$39,données!$E$33:$E$39,0),0)</f>
        <v>0</v>
      </c>
      <c r="AK62" s="74">
        <f ca="1">IFERROR(_xlfn.XLOOKUP($I62,données!$A$33:$A$39,données!$F$33:$F$39,0),0)</f>
        <v>0</v>
      </c>
      <c r="AL62" s="74">
        <f ca="1">IFERROR(_xlfn.XLOOKUP($I62,données!$A$33:$A$39,données!$G$33:$G$39,0),0)</f>
        <v>0</v>
      </c>
      <c r="AM62" s="74">
        <f ca="1">IFERROR(_xlfn.XLOOKUP($I62,données!$A$33:$A$39,données!$H$33:$H$39,0),0)</f>
        <v>0</v>
      </c>
      <c r="AN62" s="74"/>
      <c r="AO62" s="74"/>
      <c r="AP62" s="71"/>
      <c r="AQ62" s="82"/>
    </row>
    <row r="63" spans="1:43" s="68" customFormat="1" ht="14" x14ac:dyDescent="0.2">
      <c r="A63" s="71">
        <f t="shared" si="7"/>
        <v>59</v>
      </c>
      <c r="B63" s="71">
        <f t="shared" ca="1" si="13"/>
        <v>0</v>
      </c>
      <c r="C63" s="71">
        <f t="shared" ca="1" si="13"/>
        <v>0</v>
      </c>
      <c r="D63" s="71">
        <f t="shared" ca="1" si="13"/>
        <v>0</v>
      </c>
      <c r="E63" s="71">
        <f t="shared" ca="1" si="13"/>
        <v>0</v>
      </c>
      <c r="F63" s="71">
        <f t="shared" ca="1" si="3"/>
        <v>0</v>
      </c>
      <c r="G63" s="89">
        <f t="shared" ca="1" si="13"/>
        <v>0</v>
      </c>
      <c r="H63" s="72" cm="1">
        <f t="array" aca="1" ref="H63" ca="1">IFERROR(_xlfn.XLOOKUP(H$1,INDIRECT("'"&amp;$A63&amp;"'!$A:$A"),INDIRECT("'"&amp;$A63&amp;"'!$b:$b"),FALSE),0)</f>
        <v>0</v>
      </c>
      <c r="I63" s="71" cm="1">
        <f t="array" aca="1" ref="I63" ca="1">IFERROR(IF($H63="Oui",_xlfn.XLOOKUP(I$2,INDIRECT("'"&amp;$A63&amp;"'!$A:$A"),INDIRECT("'"&amp;$A63&amp;"'!$b:$b"),FALSE),_xlfn.XLOOKUP(I$1,INDIRECT("'"&amp;$A63&amp;"'!$C$19:$C$25"),INDIRECT("'"&amp;$A63&amp;"'!$A$19:$A$25"),données!$A$39)),0)</f>
        <v>0</v>
      </c>
      <c r="J63" s="73">
        <f t="shared" ca="1" si="8"/>
        <v>0</v>
      </c>
      <c r="K63" s="74">
        <f t="shared" ca="1" si="12"/>
        <v>0</v>
      </c>
      <c r="L63" s="74">
        <f t="shared" ca="1" si="12"/>
        <v>0</v>
      </c>
      <c r="M63" s="74">
        <f t="shared" ca="1" si="12"/>
        <v>0</v>
      </c>
      <c r="N63" s="74">
        <f t="shared" ca="1" si="12"/>
        <v>0</v>
      </c>
      <c r="O63" s="74">
        <f t="shared" ca="1" si="12"/>
        <v>0</v>
      </c>
      <c r="P63" s="74">
        <f t="shared" ca="1" si="12"/>
        <v>0</v>
      </c>
      <c r="Q63" s="74">
        <f t="shared" ca="1" si="12"/>
        <v>0</v>
      </c>
      <c r="R63" s="74">
        <f t="shared" ca="1" si="12"/>
        <v>0</v>
      </c>
      <c r="S63" s="74">
        <f t="shared" ca="1" si="12"/>
        <v>0</v>
      </c>
      <c r="T63" s="74">
        <f t="shared" ca="1" si="12"/>
        <v>0</v>
      </c>
      <c r="U63" s="74">
        <f t="shared" ca="1" si="12"/>
        <v>0</v>
      </c>
      <c r="V63" s="74">
        <f t="shared" ca="1" si="12"/>
        <v>0</v>
      </c>
      <c r="W63" s="74">
        <f t="shared" ca="1" si="12"/>
        <v>0</v>
      </c>
      <c r="X63" s="74">
        <f t="shared" ca="1" si="12"/>
        <v>0</v>
      </c>
      <c r="Y63" s="74">
        <f t="shared" ca="1" si="12"/>
        <v>0</v>
      </c>
      <c r="Z63" s="74">
        <f t="shared" ca="1" si="12"/>
        <v>0</v>
      </c>
      <c r="AA63" s="73">
        <f t="shared" ca="1" si="9"/>
        <v>0</v>
      </c>
      <c r="AB63" s="93"/>
      <c r="AC63" s="75">
        <f ca="1">ROUND(IF($H63="Oui",0,SUMIFS(données!$C$33:$C$39,données!$A$33:$A$39,$I63)),2)</f>
        <v>0</v>
      </c>
      <c r="AD63" s="75" cm="1">
        <f t="array" aca="1" ref="AD63" ca="1">ROUND((SUMPRODUCT((données!$L$2:$R$2=$I63)*(données!$A$3:$A$17=J$1)*(données!$B$3:$B$17=J$2)*données!$L$3:$R$17)*$J63)+(SUMPRODUCT((données!$L$2:$R$2=$I63)*(données!$A$3:$A$17=K$1)*(données!$B$3:$B$17=K$2)*données!$L$3:$R$17)*$K63)+(SUMPRODUCT((données!$L$2:$R$2=$I63)*(données!$A$3:$A$17=L$1)*(données!$B$3:$B$17=L$2)*données!$L$3:$R$17)*$L63)+(SUMPRODUCT((données!$L$2:$R$2=$I63)*(données!$A$3:$A$17=M$1)*(données!$B$3:$B$17=M$2)*données!$L$3:$R$17)*$M63)+(SUMPRODUCT((données!$L$2:$R$2=$I63)*(données!$A$3:$A$17=N$1)*(données!$B$3:$B$17=N$2)*données!$L$3:$R$17)*$N63)+(SUMPRODUCT((données!$L$2:$R$2=$I63)*(données!$A$3:$A$17=O$1)*(données!$B$3:$B$17=O$2)*données!$L$3:$R$17)*$O63)+(SUMPRODUCT((données!$L$2:$R$2=$I63)*(données!$A$3:$A$17=P$1)*(données!$B$3:$B$17=Q$2)*données!$L$3:$R$17)*$P63)+(SUMPRODUCT((données!$L$2:$R$2=$I63)*(données!$A$3:$A$17=Q$1)*(données!$B$3:$B$17=Q$2)*données!$L$3:$R$17)*$Q63)+(SUMPRODUCT((données!$L$2:$R$2=$I63)*(données!$A$3:$A$17=R$1)*(données!$B$3:$B$17=R$2)*données!$L$3:$R$17)*$R63)+(SUMPRODUCT((données!$L$2:$R$2=$I63)*(données!$A$3:$A$17=S$1)*(données!$B$3:$B$17=S$2)*données!$L$3:$R$17)*$S63)+(SUMPRODUCT((données!$L$2:$R$2=$I63)*(données!$A$3:$A$17=T$1)*(données!$B$3:$B$17=T$2)*données!$L$3:$R$17)*$T63)+(SUMPRODUCT((données!$L$2:$R$2=$I63)*(données!$A$3:$A$17=U$1)*(données!$B$3:$B$17=U$2)*données!$L$3:$R$17)*$U63)+(SUMPRODUCT((données!$L$2:$R$2=$I63)*(données!$A$3:$A$17=V$1)*(données!$B$3:$B$17=V$2)*données!$L$3:$R$17)*$V63)+(SUMPRODUCT((données!$L$2:$R$2=$I63)*(données!$A$3:$A$17=W$1)*(données!$B$3:$B$17=W$2)*données!$L$3:$R$17)*$W63)+(SUMPRODUCT((données!$L$2:$R$2=$I63)*(données!$A$3:$A$17=AA$1)*(données!$B$3:$B$17=AA$2)*données!$L$3:$R$17)*$AA63),2)</f>
        <v>0</v>
      </c>
      <c r="AE63" s="75" cm="1">
        <f t="array" aca="1" ref="AE63" ca="1">IFERROR(_xlfn.XLOOKUP(AE$1,INDIRECT("'"&amp;$A63&amp;"'!$a:$a"),INDIRECT("'"&amp;$A63&amp;"'!$f:$f"),FALSE),0)</f>
        <v>0</v>
      </c>
      <c r="AF63" s="75">
        <f t="shared" ca="1" si="5"/>
        <v>0</v>
      </c>
      <c r="AG63" s="75">
        <f t="shared" ca="1" si="6"/>
        <v>0</v>
      </c>
      <c r="AH63" s="74" cm="1">
        <f t="array" aca="1" ref="AH63" ca="1">IFERROR(_xlfn.XLOOKUP(AH$1,INDIRECT("'"&amp;$A63&amp;"'!$A:$A"),INDIRECT("'"&amp;$A63&amp;"'!$b:$b"),FALSE),0)</f>
        <v>0</v>
      </c>
      <c r="AI63" s="74">
        <f ca="1">IFERROR(_xlfn.XLOOKUP($I63,données!$A$33:$A$39,données!$D$33:$D$39,0),0)</f>
        <v>0</v>
      </c>
      <c r="AJ63" s="74">
        <f ca="1">IFERROR(_xlfn.XLOOKUP($I63,données!$A$33:$A$39,données!$E$33:$E$39,0),0)</f>
        <v>0</v>
      </c>
      <c r="AK63" s="74">
        <f ca="1">IFERROR(_xlfn.XLOOKUP($I63,données!$A$33:$A$39,données!$F$33:$F$39,0),0)</f>
        <v>0</v>
      </c>
      <c r="AL63" s="74">
        <f ca="1">IFERROR(_xlfn.XLOOKUP($I63,données!$A$33:$A$39,données!$G$33:$G$39,0),0)</f>
        <v>0</v>
      </c>
      <c r="AM63" s="74">
        <f ca="1">IFERROR(_xlfn.XLOOKUP($I63,données!$A$33:$A$39,données!$H$33:$H$39,0),0)</f>
        <v>0</v>
      </c>
      <c r="AN63" s="74"/>
      <c r="AO63" s="74"/>
      <c r="AP63" s="71"/>
      <c r="AQ63" s="82"/>
    </row>
    <row r="64" spans="1:43" s="68" customFormat="1" ht="14" x14ac:dyDescent="0.2">
      <c r="A64" s="71">
        <f t="shared" si="7"/>
        <v>60</v>
      </c>
      <c r="B64" s="71">
        <f t="shared" ca="1" si="13"/>
        <v>0</v>
      </c>
      <c r="C64" s="71">
        <f t="shared" ca="1" si="13"/>
        <v>0</v>
      </c>
      <c r="D64" s="71">
        <f t="shared" ca="1" si="13"/>
        <v>0</v>
      </c>
      <c r="E64" s="71">
        <f t="shared" ca="1" si="13"/>
        <v>0</v>
      </c>
      <c r="F64" s="71">
        <f t="shared" ca="1" si="3"/>
        <v>0</v>
      </c>
      <c r="G64" s="89">
        <f t="shared" ca="1" si="13"/>
        <v>0</v>
      </c>
      <c r="H64" s="72" cm="1">
        <f t="array" aca="1" ref="H64" ca="1">IFERROR(_xlfn.XLOOKUP(H$1,INDIRECT("'"&amp;$A64&amp;"'!$A:$A"),INDIRECT("'"&amp;$A64&amp;"'!$b:$b"),FALSE),0)</f>
        <v>0</v>
      </c>
      <c r="I64" s="71" cm="1">
        <f t="array" aca="1" ref="I64" ca="1">IFERROR(IF($H64="Oui",_xlfn.XLOOKUP(I$2,INDIRECT("'"&amp;$A64&amp;"'!$A:$A"),INDIRECT("'"&amp;$A64&amp;"'!$b:$b"),FALSE),_xlfn.XLOOKUP(I$1,INDIRECT("'"&amp;$A64&amp;"'!$C$19:$C$25"),INDIRECT("'"&amp;$A64&amp;"'!$A$19:$A$25"),données!$A$39)),0)</f>
        <v>0</v>
      </c>
      <c r="J64" s="73">
        <f t="shared" ca="1" si="8"/>
        <v>0</v>
      </c>
      <c r="K64" s="74">
        <f t="shared" ca="1" si="12"/>
        <v>0</v>
      </c>
      <c r="L64" s="74">
        <f t="shared" ca="1" si="12"/>
        <v>0</v>
      </c>
      <c r="M64" s="74">
        <f t="shared" ca="1" si="12"/>
        <v>0</v>
      </c>
      <c r="N64" s="74">
        <f t="shared" ca="1" si="12"/>
        <v>0</v>
      </c>
      <c r="O64" s="74">
        <f t="shared" ca="1" si="12"/>
        <v>0</v>
      </c>
      <c r="P64" s="74">
        <f t="shared" ca="1" si="12"/>
        <v>0</v>
      </c>
      <c r="Q64" s="74">
        <f t="shared" ca="1" si="12"/>
        <v>0</v>
      </c>
      <c r="R64" s="74">
        <f t="shared" ca="1" si="12"/>
        <v>0</v>
      </c>
      <c r="S64" s="74">
        <f t="shared" ca="1" si="12"/>
        <v>0</v>
      </c>
      <c r="T64" s="74">
        <f t="shared" ca="1" si="12"/>
        <v>0</v>
      </c>
      <c r="U64" s="74">
        <f t="shared" ca="1" si="12"/>
        <v>0</v>
      </c>
      <c r="V64" s="74">
        <f t="shared" ca="1" si="12"/>
        <v>0</v>
      </c>
      <c r="W64" s="74">
        <f t="shared" ca="1" si="12"/>
        <v>0</v>
      </c>
      <c r="X64" s="74">
        <f t="shared" ca="1" si="12"/>
        <v>0</v>
      </c>
      <c r="Y64" s="74">
        <f t="shared" ca="1" si="12"/>
        <v>0</v>
      </c>
      <c r="Z64" s="74">
        <f t="shared" ca="1" si="12"/>
        <v>0</v>
      </c>
      <c r="AA64" s="73">
        <f t="shared" ca="1" si="9"/>
        <v>0</v>
      </c>
      <c r="AB64" s="93"/>
      <c r="AC64" s="75">
        <f ca="1">ROUND(IF($H64="Oui",0,SUMIFS(données!$C$33:$C$39,données!$A$33:$A$39,$I64)),2)</f>
        <v>0</v>
      </c>
      <c r="AD64" s="75" cm="1">
        <f t="array" aca="1" ref="AD64" ca="1">ROUND((SUMPRODUCT((données!$L$2:$R$2=$I64)*(données!$A$3:$A$17=J$1)*(données!$B$3:$B$17=J$2)*données!$L$3:$R$17)*$J64)+(SUMPRODUCT((données!$L$2:$R$2=$I64)*(données!$A$3:$A$17=K$1)*(données!$B$3:$B$17=K$2)*données!$L$3:$R$17)*$K64)+(SUMPRODUCT((données!$L$2:$R$2=$I64)*(données!$A$3:$A$17=L$1)*(données!$B$3:$B$17=L$2)*données!$L$3:$R$17)*$L64)+(SUMPRODUCT((données!$L$2:$R$2=$I64)*(données!$A$3:$A$17=M$1)*(données!$B$3:$B$17=M$2)*données!$L$3:$R$17)*$M64)+(SUMPRODUCT((données!$L$2:$R$2=$I64)*(données!$A$3:$A$17=N$1)*(données!$B$3:$B$17=N$2)*données!$L$3:$R$17)*$N64)+(SUMPRODUCT((données!$L$2:$R$2=$I64)*(données!$A$3:$A$17=O$1)*(données!$B$3:$B$17=O$2)*données!$L$3:$R$17)*$O64)+(SUMPRODUCT((données!$L$2:$R$2=$I64)*(données!$A$3:$A$17=P$1)*(données!$B$3:$B$17=Q$2)*données!$L$3:$R$17)*$P64)+(SUMPRODUCT((données!$L$2:$R$2=$I64)*(données!$A$3:$A$17=Q$1)*(données!$B$3:$B$17=Q$2)*données!$L$3:$R$17)*$Q64)+(SUMPRODUCT((données!$L$2:$R$2=$I64)*(données!$A$3:$A$17=R$1)*(données!$B$3:$B$17=R$2)*données!$L$3:$R$17)*$R64)+(SUMPRODUCT((données!$L$2:$R$2=$I64)*(données!$A$3:$A$17=S$1)*(données!$B$3:$B$17=S$2)*données!$L$3:$R$17)*$S64)+(SUMPRODUCT((données!$L$2:$R$2=$I64)*(données!$A$3:$A$17=T$1)*(données!$B$3:$B$17=T$2)*données!$L$3:$R$17)*$T64)+(SUMPRODUCT((données!$L$2:$R$2=$I64)*(données!$A$3:$A$17=U$1)*(données!$B$3:$B$17=U$2)*données!$L$3:$R$17)*$U64)+(SUMPRODUCT((données!$L$2:$R$2=$I64)*(données!$A$3:$A$17=V$1)*(données!$B$3:$B$17=V$2)*données!$L$3:$R$17)*$V64)+(SUMPRODUCT((données!$L$2:$R$2=$I64)*(données!$A$3:$A$17=W$1)*(données!$B$3:$B$17=W$2)*données!$L$3:$R$17)*$W64)+(SUMPRODUCT((données!$L$2:$R$2=$I64)*(données!$A$3:$A$17=AA$1)*(données!$B$3:$B$17=AA$2)*données!$L$3:$R$17)*$AA64),2)</f>
        <v>0</v>
      </c>
      <c r="AE64" s="75" cm="1">
        <f t="array" aca="1" ref="AE64" ca="1">IFERROR(_xlfn.XLOOKUP(AE$1,INDIRECT("'"&amp;$A64&amp;"'!$a:$a"),INDIRECT("'"&amp;$A64&amp;"'!$f:$f"),FALSE),0)</f>
        <v>0</v>
      </c>
      <c r="AF64" s="75">
        <f t="shared" ca="1" si="5"/>
        <v>0</v>
      </c>
      <c r="AG64" s="75">
        <f t="shared" ca="1" si="6"/>
        <v>0</v>
      </c>
      <c r="AH64" s="74" cm="1">
        <f t="array" aca="1" ref="AH64" ca="1">IFERROR(_xlfn.XLOOKUP(AH$1,INDIRECT("'"&amp;$A64&amp;"'!$A:$A"),INDIRECT("'"&amp;$A64&amp;"'!$b:$b"),FALSE),0)</f>
        <v>0</v>
      </c>
      <c r="AI64" s="74">
        <f ca="1">IFERROR(_xlfn.XLOOKUP($I64,données!$A$33:$A$39,données!$D$33:$D$39,0),0)</f>
        <v>0</v>
      </c>
      <c r="AJ64" s="74">
        <f ca="1">IFERROR(_xlfn.XLOOKUP($I64,données!$A$33:$A$39,données!$E$33:$E$39,0),0)</f>
        <v>0</v>
      </c>
      <c r="AK64" s="74">
        <f ca="1">IFERROR(_xlfn.XLOOKUP($I64,données!$A$33:$A$39,données!$F$33:$F$39,0),0)</f>
        <v>0</v>
      </c>
      <c r="AL64" s="74">
        <f ca="1">IFERROR(_xlfn.XLOOKUP($I64,données!$A$33:$A$39,données!$G$33:$G$39,0),0)</f>
        <v>0</v>
      </c>
      <c r="AM64" s="74">
        <f ca="1">IFERROR(_xlfn.XLOOKUP($I64,données!$A$33:$A$39,données!$H$33:$H$39,0),0)</f>
        <v>0</v>
      </c>
      <c r="AN64" s="74"/>
      <c r="AO64" s="74"/>
      <c r="AP64" s="71"/>
      <c r="AQ64" s="82"/>
    </row>
    <row r="65" spans="1:43" s="68" customFormat="1" ht="14" x14ac:dyDescent="0.2">
      <c r="A65" s="71">
        <f t="shared" si="7"/>
        <v>61</v>
      </c>
      <c r="B65" s="71">
        <f t="shared" ca="1" si="13"/>
        <v>0</v>
      </c>
      <c r="C65" s="71">
        <f t="shared" ca="1" si="13"/>
        <v>0</v>
      </c>
      <c r="D65" s="71">
        <f t="shared" ca="1" si="13"/>
        <v>0</v>
      </c>
      <c r="E65" s="71">
        <f t="shared" ca="1" si="13"/>
        <v>0</v>
      </c>
      <c r="F65" s="71">
        <f t="shared" ca="1" si="3"/>
        <v>0</v>
      </c>
      <c r="G65" s="89">
        <f t="shared" ca="1" si="13"/>
        <v>0</v>
      </c>
      <c r="H65" s="72" cm="1">
        <f t="array" aca="1" ref="H65" ca="1">IFERROR(_xlfn.XLOOKUP(H$1,INDIRECT("'"&amp;$A65&amp;"'!$A:$A"),INDIRECT("'"&amp;$A65&amp;"'!$b:$b"),FALSE),0)</f>
        <v>0</v>
      </c>
      <c r="I65" s="71" cm="1">
        <f t="array" aca="1" ref="I65" ca="1">IFERROR(IF($H65="Oui",_xlfn.XLOOKUP(I$2,INDIRECT("'"&amp;$A65&amp;"'!$A:$A"),INDIRECT("'"&amp;$A65&amp;"'!$b:$b"),FALSE),_xlfn.XLOOKUP(I$1,INDIRECT("'"&amp;$A65&amp;"'!$C$19:$C$25"),INDIRECT("'"&amp;$A65&amp;"'!$A$19:$A$25"),données!$A$39)),0)</f>
        <v>0</v>
      </c>
      <c r="J65" s="73">
        <f t="shared" ca="1" si="8"/>
        <v>0</v>
      </c>
      <c r="K65" s="74">
        <f t="shared" ca="1" si="12"/>
        <v>0</v>
      </c>
      <c r="L65" s="74">
        <f t="shared" ca="1" si="12"/>
        <v>0</v>
      </c>
      <c r="M65" s="74">
        <f t="shared" ca="1" si="12"/>
        <v>0</v>
      </c>
      <c r="N65" s="74">
        <f t="shared" ca="1" si="12"/>
        <v>0</v>
      </c>
      <c r="O65" s="74">
        <f t="shared" ca="1" si="12"/>
        <v>0</v>
      </c>
      <c r="P65" s="74">
        <f t="shared" ca="1" si="12"/>
        <v>0</v>
      </c>
      <c r="Q65" s="74">
        <f t="shared" ca="1" si="12"/>
        <v>0</v>
      </c>
      <c r="R65" s="74">
        <f t="shared" ca="1" si="12"/>
        <v>0</v>
      </c>
      <c r="S65" s="74">
        <f t="shared" ca="1" si="12"/>
        <v>0</v>
      </c>
      <c r="T65" s="74">
        <f t="shared" ca="1" si="12"/>
        <v>0</v>
      </c>
      <c r="U65" s="74">
        <f t="shared" ca="1" si="12"/>
        <v>0</v>
      </c>
      <c r="V65" s="74">
        <f t="shared" ca="1" si="12"/>
        <v>0</v>
      </c>
      <c r="W65" s="74">
        <f t="shared" ca="1" si="12"/>
        <v>0</v>
      </c>
      <c r="X65" s="74">
        <f t="shared" ca="1" si="12"/>
        <v>0</v>
      </c>
      <c r="Y65" s="74">
        <f t="shared" ca="1" si="12"/>
        <v>0</v>
      </c>
      <c r="Z65" s="74">
        <f t="shared" ca="1" si="12"/>
        <v>0</v>
      </c>
      <c r="AA65" s="73">
        <f t="shared" ca="1" si="9"/>
        <v>0</v>
      </c>
      <c r="AB65" s="93"/>
      <c r="AC65" s="75">
        <f ca="1">ROUND(IF($H65="Oui",0,SUMIFS(données!$C$33:$C$39,données!$A$33:$A$39,$I65)),2)</f>
        <v>0</v>
      </c>
      <c r="AD65" s="75" cm="1">
        <f t="array" aca="1" ref="AD65" ca="1">ROUND((SUMPRODUCT((données!$L$2:$R$2=$I65)*(données!$A$3:$A$17=J$1)*(données!$B$3:$B$17=J$2)*données!$L$3:$R$17)*$J65)+(SUMPRODUCT((données!$L$2:$R$2=$I65)*(données!$A$3:$A$17=K$1)*(données!$B$3:$B$17=K$2)*données!$L$3:$R$17)*$K65)+(SUMPRODUCT((données!$L$2:$R$2=$I65)*(données!$A$3:$A$17=L$1)*(données!$B$3:$B$17=L$2)*données!$L$3:$R$17)*$L65)+(SUMPRODUCT((données!$L$2:$R$2=$I65)*(données!$A$3:$A$17=M$1)*(données!$B$3:$B$17=M$2)*données!$L$3:$R$17)*$M65)+(SUMPRODUCT((données!$L$2:$R$2=$I65)*(données!$A$3:$A$17=N$1)*(données!$B$3:$B$17=N$2)*données!$L$3:$R$17)*$N65)+(SUMPRODUCT((données!$L$2:$R$2=$I65)*(données!$A$3:$A$17=O$1)*(données!$B$3:$B$17=O$2)*données!$L$3:$R$17)*$O65)+(SUMPRODUCT((données!$L$2:$R$2=$I65)*(données!$A$3:$A$17=P$1)*(données!$B$3:$B$17=Q$2)*données!$L$3:$R$17)*$P65)+(SUMPRODUCT((données!$L$2:$R$2=$I65)*(données!$A$3:$A$17=Q$1)*(données!$B$3:$B$17=Q$2)*données!$L$3:$R$17)*$Q65)+(SUMPRODUCT((données!$L$2:$R$2=$I65)*(données!$A$3:$A$17=R$1)*(données!$B$3:$B$17=R$2)*données!$L$3:$R$17)*$R65)+(SUMPRODUCT((données!$L$2:$R$2=$I65)*(données!$A$3:$A$17=S$1)*(données!$B$3:$B$17=S$2)*données!$L$3:$R$17)*$S65)+(SUMPRODUCT((données!$L$2:$R$2=$I65)*(données!$A$3:$A$17=T$1)*(données!$B$3:$B$17=T$2)*données!$L$3:$R$17)*$T65)+(SUMPRODUCT((données!$L$2:$R$2=$I65)*(données!$A$3:$A$17=U$1)*(données!$B$3:$B$17=U$2)*données!$L$3:$R$17)*$U65)+(SUMPRODUCT((données!$L$2:$R$2=$I65)*(données!$A$3:$A$17=V$1)*(données!$B$3:$B$17=V$2)*données!$L$3:$R$17)*$V65)+(SUMPRODUCT((données!$L$2:$R$2=$I65)*(données!$A$3:$A$17=W$1)*(données!$B$3:$B$17=W$2)*données!$L$3:$R$17)*$W65)+(SUMPRODUCT((données!$L$2:$R$2=$I65)*(données!$A$3:$A$17=AA$1)*(données!$B$3:$B$17=AA$2)*données!$L$3:$R$17)*$AA65),2)</f>
        <v>0</v>
      </c>
      <c r="AE65" s="75" cm="1">
        <f t="array" aca="1" ref="AE65" ca="1">IFERROR(_xlfn.XLOOKUP(AE$1,INDIRECT("'"&amp;$A65&amp;"'!$a:$a"),INDIRECT("'"&amp;$A65&amp;"'!$f:$f"),FALSE),0)</f>
        <v>0</v>
      </c>
      <c r="AF65" s="75">
        <f t="shared" ca="1" si="5"/>
        <v>0</v>
      </c>
      <c r="AG65" s="75">
        <f t="shared" ca="1" si="6"/>
        <v>0</v>
      </c>
      <c r="AH65" s="74" cm="1">
        <f t="array" aca="1" ref="AH65" ca="1">IFERROR(_xlfn.XLOOKUP(AH$1,INDIRECT("'"&amp;$A65&amp;"'!$A:$A"),INDIRECT("'"&amp;$A65&amp;"'!$b:$b"),FALSE),0)</f>
        <v>0</v>
      </c>
      <c r="AI65" s="74">
        <f ca="1">IFERROR(_xlfn.XLOOKUP($I65,données!$A$33:$A$39,données!$D$33:$D$39,0),0)</f>
        <v>0</v>
      </c>
      <c r="AJ65" s="74">
        <f ca="1">IFERROR(_xlfn.XLOOKUP($I65,données!$A$33:$A$39,données!$E$33:$E$39,0),0)</f>
        <v>0</v>
      </c>
      <c r="AK65" s="74">
        <f ca="1">IFERROR(_xlfn.XLOOKUP($I65,données!$A$33:$A$39,données!$F$33:$F$39,0),0)</f>
        <v>0</v>
      </c>
      <c r="AL65" s="74">
        <f ca="1">IFERROR(_xlfn.XLOOKUP($I65,données!$A$33:$A$39,données!$G$33:$G$39,0),0)</f>
        <v>0</v>
      </c>
      <c r="AM65" s="74">
        <f ca="1">IFERROR(_xlfn.XLOOKUP($I65,données!$A$33:$A$39,données!$H$33:$H$39,0),0)</f>
        <v>0</v>
      </c>
      <c r="AN65" s="74"/>
      <c r="AO65" s="74"/>
      <c r="AP65" s="71"/>
      <c r="AQ65" s="82"/>
    </row>
    <row r="66" spans="1:43" s="68" customFormat="1" ht="14" x14ac:dyDescent="0.2">
      <c r="A66" s="71">
        <f t="shared" si="7"/>
        <v>62</v>
      </c>
      <c r="B66" s="71">
        <f t="shared" ca="1" si="13"/>
        <v>0</v>
      </c>
      <c r="C66" s="71">
        <f t="shared" ca="1" si="13"/>
        <v>0</v>
      </c>
      <c r="D66" s="71">
        <f t="shared" ca="1" si="13"/>
        <v>0</v>
      </c>
      <c r="E66" s="71">
        <f t="shared" ca="1" si="13"/>
        <v>0</v>
      </c>
      <c r="F66" s="71">
        <f t="shared" ca="1" si="3"/>
        <v>0</v>
      </c>
      <c r="G66" s="89">
        <f t="shared" ca="1" si="13"/>
        <v>0</v>
      </c>
      <c r="H66" s="72" cm="1">
        <f t="array" aca="1" ref="H66" ca="1">IFERROR(_xlfn.XLOOKUP(H$1,INDIRECT("'"&amp;$A66&amp;"'!$A:$A"),INDIRECT("'"&amp;$A66&amp;"'!$b:$b"),FALSE),0)</f>
        <v>0</v>
      </c>
      <c r="I66" s="71" cm="1">
        <f t="array" aca="1" ref="I66" ca="1">IFERROR(IF($H66="Oui",_xlfn.XLOOKUP(I$2,INDIRECT("'"&amp;$A66&amp;"'!$A:$A"),INDIRECT("'"&amp;$A66&amp;"'!$b:$b"),FALSE),_xlfn.XLOOKUP(I$1,INDIRECT("'"&amp;$A66&amp;"'!$C$19:$C$25"),INDIRECT("'"&amp;$A66&amp;"'!$A$19:$A$25"),données!$A$39)),0)</f>
        <v>0</v>
      </c>
      <c r="J66" s="73">
        <f t="shared" ca="1" si="8"/>
        <v>0</v>
      </c>
      <c r="K66" s="74">
        <f t="shared" ca="1" si="12"/>
        <v>0</v>
      </c>
      <c r="L66" s="74">
        <f t="shared" ca="1" si="12"/>
        <v>0</v>
      </c>
      <c r="M66" s="74">
        <f t="shared" ca="1" si="12"/>
        <v>0</v>
      </c>
      <c r="N66" s="74">
        <f t="shared" ca="1" si="12"/>
        <v>0</v>
      </c>
      <c r="O66" s="74">
        <f t="shared" ca="1" si="12"/>
        <v>0</v>
      </c>
      <c r="P66" s="74">
        <f t="shared" ca="1" si="12"/>
        <v>0</v>
      </c>
      <c r="Q66" s="74">
        <f t="shared" ca="1" si="12"/>
        <v>0</v>
      </c>
      <c r="R66" s="74">
        <f t="shared" ca="1" si="12"/>
        <v>0</v>
      </c>
      <c r="S66" s="74">
        <f t="shared" ca="1" si="12"/>
        <v>0</v>
      </c>
      <c r="T66" s="74">
        <f t="shared" ca="1" si="12"/>
        <v>0</v>
      </c>
      <c r="U66" s="74">
        <f t="shared" ca="1" si="12"/>
        <v>0</v>
      </c>
      <c r="V66" s="74">
        <f t="shared" ca="1" si="12"/>
        <v>0</v>
      </c>
      <c r="W66" s="74">
        <f t="shared" ca="1" si="12"/>
        <v>0</v>
      </c>
      <c r="X66" s="74">
        <f t="shared" ca="1" si="12"/>
        <v>0</v>
      </c>
      <c r="Y66" s="74">
        <f t="shared" ca="1" si="12"/>
        <v>0</v>
      </c>
      <c r="Z66" s="74">
        <f t="shared" ca="1" si="12"/>
        <v>0</v>
      </c>
      <c r="AA66" s="73">
        <f t="shared" ca="1" si="9"/>
        <v>0</v>
      </c>
      <c r="AB66" s="93"/>
      <c r="AC66" s="75">
        <f ca="1">ROUND(IF($H66="Oui",0,SUMIFS(données!$C$33:$C$39,données!$A$33:$A$39,$I66)),2)</f>
        <v>0</v>
      </c>
      <c r="AD66" s="75" cm="1">
        <f t="array" aca="1" ref="AD66" ca="1">ROUND((SUMPRODUCT((données!$L$2:$R$2=$I66)*(données!$A$3:$A$17=J$1)*(données!$B$3:$B$17=J$2)*données!$L$3:$R$17)*$J66)+(SUMPRODUCT((données!$L$2:$R$2=$I66)*(données!$A$3:$A$17=K$1)*(données!$B$3:$B$17=K$2)*données!$L$3:$R$17)*$K66)+(SUMPRODUCT((données!$L$2:$R$2=$I66)*(données!$A$3:$A$17=L$1)*(données!$B$3:$B$17=L$2)*données!$L$3:$R$17)*$L66)+(SUMPRODUCT((données!$L$2:$R$2=$I66)*(données!$A$3:$A$17=M$1)*(données!$B$3:$B$17=M$2)*données!$L$3:$R$17)*$M66)+(SUMPRODUCT((données!$L$2:$R$2=$I66)*(données!$A$3:$A$17=N$1)*(données!$B$3:$B$17=N$2)*données!$L$3:$R$17)*$N66)+(SUMPRODUCT((données!$L$2:$R$2=$I66)*(données!$A$3:$A$17=O$1)*(données!$B$3:$B$17=O$2)*données!$L$3:$R$17)*$O66)+(SUMPRODUCT((données!$L$2:$R$2=$I66)*(données!$A$3:$A$17=P$1)*(données!$B$3:$B$17=Q$2)*données!$L$3:$R$17)*$P66)+(SUMPRODUCT((données!$L$2:$R$2=$I66)*(données!$A$3:$A$17=Q$1)*(données!$B$3:$B$17=Q$2)*données!$L$3:$R$17)*$Q66)+(SUMPRODUCT((données!$L$2:$R$2=$I66)*(données!$A$3:$A$17=R$1)*(données!$B$3:$B$17=R$2)*données!$L$3:$R$17)*$R66)+(SUMPRODUCT((données!$L$2:$R$2=$I66)*(données!$A$3:$A$17=S$1)*(données!$B$3:$B$17=S$2)*données!$L$3:$R$17)*$S66)+(SUMPRODUCT((données!$L$2:$R$2=$I66)*(données!$A$3:$A$17=T$1)*(données!$B$3:$B$17=T$2)*données!$L$3:$R$17)*$T66)+(SUMPRODUCT((données!$L$2:$R$2=$I66)*(données!$A$3:$A$17=U$1)*(données!$B$3:$B$17=U$2)*données!$L$3:$R$17)*$U66)+(SUMPRODUCT((données!$L$2:$R$2=$I66)*(données!$A$3:$A$17=V$1)*(données!$B$3:$B$17=V$2)*données!$L$3:$R$17)*$V66)+(SUMPRODUCT((données!$L$2:$R$2=$I66)*(données!$A$3:$A$17=W$1)*(données!$B$3:$B$17=W$2)*données!$L$3:$R$17)*$W66)+(SUMPRODUCT((données!$L$2:$R$2=$I66)*(données!$A$3:$A$17=AA$1)*(données!$B$3:$B$17=AA$2)*données!$L$3:$R$17)*$AA66),2)</f>
        <v>0</v>
      </c>
      <c r="AE66" s="75" cm="1">
        <f t="array" aca="1" ref="AE66" ca="1">IFERROR(_xlfn.XLOOKUP(AE$1,INDIRECT("'"&amp;$A66&amp;"'!$a:$a"),INDIRECT("'"&amp;$A66&amp;"'!$f:$f"),FALSE),0)</f>
        <v>0</v>
      </c>
      <c r="AF66" s="75">
        <f t="shared" ca="1" si="5"/>
        <v>0</v>
      </c>
      <c r="AG66" s="75">
        <f t="shared" ca="1" si="6"/>
        <v>0</v>
      </c>
      <c r="AH66" s="74" cm="1">
        <f t="array" aca="1" ref="AH66" ca="1">IFERROR(_xlfn.XLOOKUP(AH$1,INDIRECT("'"&amp;$A66&amp;"'!$A:$A"),INDIRECT("'"&amp;$A66&amp;"'!$b:$b"),FALSE),0)</f>
        <v>0</v>
      </c>
      <c r="AI66" s="74">
        <f ca="1">IFERROR(_xlfn.XLOOKUP($I66,données!$A$33:$A$39,données!$D$33:$D$39,0),0)</f>
        <v>0</v>
      </c>
      <c r="AJ66" s="74">
        <f ca="1">IFERROR(_xlfn.XLOOKUP($I66,données!$A$33:$A$39,données!$E$33:$E$39,0),0)</f>
        <v>0</v>
      </c>
      <c r="AK66" s="74">
        <f ca="1">IFERROR(_xlfn.XLOOKUP($I66,données!$A$33:$A$39,données!$F$33:$F$39,0),0)</f>
        <v>0</v>
      </c>
      <c r="AL66" s="74">
        <f ca="1">IFERROR(_xlfn.XLOOKUP($I66,données!$A$33:$A$39,données!$G$33:$G$39,0),0)</f>
        <v>0</v>
      </c>
      <c r="AM66" s="74">
        <f ca="1">IFERROR(_xlfn.XLOOKUP($I66,données!$A$33:$A$39,données!$H$33:$H$39,0),0)</f>
        <v>0</v>
      </c>
      <c r="AN66" s="74"/>
      <c r="AO66" s="74"/>
      <c r="AP66" s="71"/>
      <c r="AQ66" s="82"/>
    </row>
    <row r="67" spans="1:43" s="68" customFormat="1" ht="14" x14ac:dyDescent="0.2">
      <c r="A67" s="71">
        <f t="shared" si="7"/>
        <v>63</v>
      </c>
      <c r="B67" s="71">
        <f t="shared" ca="1" si="13"/>
        <v>0</v>
      </c>
      <c r="C67" s="71">
        <f t="shared" ca="1" si="13"/>
        <v>0</v>
      </c>
      <c r="D67" s="71">
        <f t="shared" ca="1" si="13"/>
        <v>0</v>
      </c>
      <c r="E67" s="71">
        <f t="shared" ca="1" si="13"/>
        <v>0</v>
      </c>
      <c r="F67" s="71">
        <f t="shared" ca="1" si="3"/>
        <v>0</v>
      </c>
      <c r="G67" s="89">
        <f t="shared" ca="1" si="13"/>
        <v>0</v>
      </c>
      <c r="H67" s="72" cm="1">
        <f t="array" aca="1" ref="H67" ca="1">IFERROR(_xlfn.XLOOKUP(H$1,INDIRECT("'"&amp;$A67&amp;"'!$A:$A"),INDIRECT("'"&amp;$A67&amp;"'!$b:$b"),FALSE),0)</f>
        <v>0</v>
      </c>
      <c r="I67" s="71" cm="1">
        <f t="array" aca="1" ref="I67" ca="1">IFERROR(IF($H67="Oui",_xlfn.XLOOKUP(I$2,INDIRECT("'"&amp;$A67&amp;"'!$A:$A"),INDIRECT("'"&amp;$A67&amp;"'!$b:$b"),FALSE),_xlfn.XLOOKUP(I$1,INDIRECT("'"&amp;$A67&amp;"'!$C$19:$C$25"),INDIRECT("'"&amp;$A67&amp;"'!$A$19:$A$25"),données!$A$39)),0)</f>
        <v>0</v>
      </c>
      <c r="J67" s="73">
        <f t="shared" ca="1" si="8"/>
        <v>0</v>
      </c>
      <c r="K67" s="74">
        <f t="shared" ca="1" si="12"/>
        <v>0</v>
      </c>
      <c r="L67" s="74">
        <f t="shared" ca="1" si="12"/>
        <v>0</v>
      </c>
      <c r="M67" s="74">
        <f t="shared" ca="1" si="12"/>
        <v>0</v>
      </c>
      <c r="N67" s="74">
        <f t="shared" ca="1" si="12"/>
        <v>0</v>
      </c>
      <c r="O67" s="74">
        <f t="shared" ca="1" si="12"/>
        <v>0</v>
      </c>
      <c r="P67" s="74">
        <f t="shared" ca="1" si="12"/>
        <v>0</v>
      </c>
      <c r="Q67" s="74">
        <f t="shared" ca="1" si="12"/>
        <v>0</v>
      </c>
      <c r="R67" s="74">
        <f t="shared" ca="1" si="12"/>
        <v>0</v>
      </c>
      <c r="S67" s="74">
        <f t="shared" ca="1" si="12"/>
        <v>0</v>
      </c>
      <c r="T67" s="74">
        <f t="shared" ca="1" si="12"/>
        <v>0</v>
      </c>
      <c r="U67" s="74">
        <f t="shared" ca="1" si="12"/>
        <v>0</v>
      </c>
      <c r="V67" s="74">
        <f t="shared" ca="1" si="12"/>
        <v>0</v>
      </c>
      <c r="W67" s="74">
        <f t="shared" ca="1" si="12"/>
        <v>0</v>
      </c>
      <c r="X67" s="74">
        <f t="shared" ca="1" si="12"/>
        <v>0</v>
      </c>
      <c r="Y67" s="74">
        <f t="shared" ca="1" si="12"/>
        <v>0</v>
      </c>
      <c r="Z67" s="74">
        <f t="shared" ca="1" si="12"/>
        <v>0</v>
      </c>
      <c r="AA67" s="73">
        <f t="shared" ca="1" si="9"/>
        <v>0</v>
      </c>
      <c r="AB67" s="93"/>
      <c r="AC67" s="75">
        <f ca="1">ROUND(IF($H67="Oui",0,SUMIFS(données!$C$33:$C$39,données!$A$33:$A$39,$I67)),2)</f>
        <v>0</v>
      </c>
      <c r="AD67" s="75" cm="1">
        <f t="array" aca="1" ref="AD67" ca="1">ROUND((SUMPRODUCT((données!$L$2:$R$2=$I67)*(données!$A$3:$A$17=J$1)*(données!$B$3:$B$17=J$2)*données!$L$3:$R$17)*$J67)+(SUMPRODUCT((données!$L$2:$R$2=$I67)*(données!$A$3:$A$17=K$1)*(données!$B$3:$B$17=K$2)*données!$L$3:$R$17)*$K67)+(SUMPRODUCT((données!$L$2:$R$2=$I67)*(données!$A$3:$A$17=L$1)*(données!$B$3:$B$17=L$2)*données!$L$3:$R$17)*$L67)+(SUMPRODUCT((données!$L$2:$R$2=$I67)*(données!$A$3:$A$17=M$1)*(données!$B$3:$B$17=M$2)*données!$L$3:$R$17)*$M67)+(SUMPRODUCT((données!$L$2:$R$2=$I67)*(données!$A$3:$A$17=N$1)*(données!$B$3:$B$17=N$2)*données!$L$3:$R$17)*$N67)+(SUMPRODUCT((données!$L$2:$R$2=$I67)*(données!$A$3:$A$17=O$1)*(données!$B$3:$B$17=O$2)*données!$L$3:$R$17)*$O67)+(SUMPRODUCT((données!$L$2:$R$2=$I67)*(données!$A$3:$A$17=P$1)*(données!$B$3:$B$17=Q$2)*données!$L$3:$R$17)*$P67)+(SUMPRODUCT((données!$L$2:$R$2=$I67)*(données!$A$3:$A$17=Q$1)*(données!$B$3:$B$17=Q$2)*données!$L$3:$R$17)*$Q67)+(SUMPRODUCT((données!$L$2:$R$2=$I67)*(données!$A$3:$A$17=R$1)*(données!$B$3:$B$17=R$2)*données!$L$3:$R$17)*$R67)+(SUMPRODUCT((données!$L$2:$R$2=$I67)*(données!$A$3:$A$17=S$1)*(données!$B$3:$B$17=S$2)*données!$L$3:$R$17)*$S67)+(SUMPRODUCT((données!$L$2:$R$2=$I67)*(données!$A$3:$A$17=T$1)*(données!$B$3:$B$17=T$2)*données!$L$3:$R$17)*$T67)+(SUMPRODUCT((données!$L$2:$R$2=$I67)*(données!$A$3:$A$17=U$1)*(données!$B$3:$B$17=U$2)*données!$L$3:$R$17)*$U67)+(SUMPRODUCT((données!$L$2:$R$2=$I67)*(données!$A$3:$A$17=V$1)*(données!$B$3:$B$17=V$2)*données!$L$3:$R$17)*$V67)+(SUMPRODUCT((données!$L$2:$R$2=$I67)*(données!$A$3:$A$17=W$1)*(données!$B$3:$B$17=W$2)*données!$L$3:$R$17)*$W67)+(SUMPRODUCT((données!$L$2:$R$2=$I67)*(données!$A$3:$A$17=AA$1)*(données!$B$3:$B$17=AA$2)*données!$L$3:$R$17)*$AA67),2)</f>
        <v>0</v>
      </c>
      <c r="AE67" s="75" cm="1">
        <f t="array" aca="1" ref="AE67" ca="1">IFERROR(_xlfn.XLOOKUP(AE$1,INDIRECT("'"&amp;$A67&amp;"'!$a:$a"),INDIRECT("'"&amp;$A67&amp;"'!$f:$f"),FALSE),0)</f>
        <v>0</v>
      </c>
      <c r="AF67" s="75">
        <f t="shared" ca="1" si="5"/>
        <v>0</v>
      </c>
      <c r="AG67" s="75">
        <f t="shared" ca="1" si="6"/>
        <v>0</v>
      </c>
      <c r="AH67" s="74" cm="1">
        <f t="array" aca="1" ref="AH67" ca="1">IFERROR(_xlfn.XLOOKUP(AH$1,INDIRECT("'"&amp;$A67&amp;"'!$A:$A"),INDIRECT("'"&amp;$A67&amp;"'!$b:$b"),FALSE),0)</f>
        <v>0</v>
      </c>
      <c r="AI67" s="74">
        <f ca="1">IFERROR(_xlfn.XLOOKUP($I67,données!$A$33:$A$39,données!$D$33:$D$39,0),0)</f>
        <v>0</v>
      </c>
      <c r="AJ67" s="74">
        <f ca="1">IFERROR(_xlfn.XLOOKUP($I67,données!$A$33:$A$39,données!$E$33:$E$39,0),0)</f>
        <v>0</v>
      </c>
      <c r="AK67" s="74">
        <f ca="1">IFERROR(_xlfn.XLOOKUP($I67,données!$A$33:$A$39,données!$F$33:$F$39,0),0)</f>
        <v>0</v>
      </c>
      <c r="AL67" s="74">
        <f ca="1">IFERROR(_xlfn.XLOOKUP($I67,données!$A$33:$A$39,données!$G$33:$G$39,0),0)</f>
        <v>0</v>
      </c>
      <c r="AM67" s="74">
        <f ca="1">IFERROR(_xlfn.XLOOKUP($I67,données!$A$33:$A$39,données!$H$33:$H$39,0),0)</f>
        <v>0</v>
      </c>
      <c r="AN67" s="74"/>
      <c r="AO67" s="74"/>
      <c r="AP67" s="71"/>
      <c r="AQ67" s="82"/>
    </row>
    <row r="68" spans="1:43" s="68" customFormat="1" ht="14" x14ac:dyDescent="0.2">
      <c r="A68" s="71">
        <f t="shared" si="7"/>
        <v>64</v>
      </c>
      <c r="B68" s="71">
        <f t="shared" ca="1" si="13"/>
        <v>0</v>
      </c>
      <c r="C68" s="71">
        <f t="shared" ca="1" si="13"/>
        <v>0</v>
      </c>
      <c r="D68" s="71">
        <f t="shared" ca="1" si="13"/>
        <v>0</v>
      </c>
      <c r="E68" s="71">
        <f t="shared" ca="1" si="13"/>
        <v>0</v>
      </c>
      <c r="F68" s="71">
        <f t="shared" ca="1" si="3"/>
        <v>0</v>
      </c>
      <c r="G68" s="89">
        <f t="shared" ca="1" si="13"/>
        <v>0</v>
      </c>
      <c r="H68" s="72" cm="1">
        <f t="array" aca="1" ref="H68" ca="1">IFERROR(_xlfn.XLOOKUP(H$1,INDIRECT("'"&amp;$A68&amp;"'!$A:$A"),INDIRECT("'"&amp;$A68&amp;"'!$b:$b"),FALSE),0)</f>
        <v>0</v>
      </c>
      <c r="I68" s="71" cm="1">
        <f t="array" aca="1" ref="I68" ca="1">IFERROR(IF($H68="Oui",_xlfn.XLOOKUP(I$2,INDIRECT("'"&amp;$A68&amp;"'!$A:$A"),INDIRECT("'"&amp;$A68&amp;"'!$b:$b"),FALSE),_xlfn.XLOOKUP(I$1,INDIRECT("'"&amp;$A68&amp;"'!$C$19:$C$25"),INDIRECT("'"&amp;$A68&amp;"'!$A$19:$A$25"),données!$A$39)),0)</f>
        <v>0</v>
      </c>
      <c r="J68" s="73">
        <f t="shared" ca="1" si="8"/>
        <v>0</v>
      </c>
      <c r="K68" s="74">
        <f t="shared" ca="1" si="12"/>
        <v>0</v>
      </c>
      <c r="L68" s="74">
        <f t="shared" ca="1" si="12"/>
        <v>0</v>
      </c>
      <c r="M68" s="74">
        <f t="shared" ca="1" si="12"/>
        <v>0</v>
      </c>
      <c r="N68" s="74">
        <f t="shared" ca="1" si="12"/>
        <v>0</v>
      </c>
      <c r="O68" s="74">
        <f t="shared" ca="1" si="12"/>
        <v>0</v>
      </c>
      <c r="P68" s="74">
        <f t="shared" ca="1" si="12"/>
        <v>0</v>
      </c>
      <c r="Q68" s="74">
        <f t="shared" ca="1" si="12"/>
        <v>0</v>
      </c>
      <c r="R68" s="74">
        <f t="shared" ca="1" si="12"/>
        <v>0</v>
      </c>
      <c r="S68" s="74">
        <f t="shared" ca="1" si="12"/>
        <v>0</v>
      </c>
      <c r="T68" s="74">
        <f t="shared" ca="1" si="12"/>
        <v>0</v>
      </c>
      <c r="U68" s="74">
        <f t="shared" ca="1" si="12"/>
        <v>0</v>
      </c>
      <c r="V68" s="74">
        <f t="shared" ca="1" si="12"/>
        <v>0</v>
      </c>
      <c r="W68" s="74">
        <f t="shared" ref="K68:Z84" ca="1" si="14">IFERROR(SUMIFS(INDIRECT("'"&amp;$A68&amp;"'!$C$30:$C$45"),INDIRECT("'"&amp;$A68&amp;"'!$A$30:$A$45"),W$1,INDIRECT("'"&amp;$A68&amp;"'!$B$30:$B$45"),W$2),0)</f>
        <v>0</v>
      </c>
      <c r="X68" s="74">
        <f t="shared" ca="1" si="14"/>
        <v>0</v>
      </c>
      <c r="Y68" s="74">
        <f t="shared" ca="1" si="14"/>
        <v>0</v>
      </c>
      <c r="Z68" s="74">
        <f t="shared" ca="1" si="14"/>
        <v>0</v>
      </c>
      <c r="AA68" s="73">
        <f t="shared" ca="1" si="9"/>
        <v>0</v>
      </c>
      <c r="AB68" s="93"/>
      <c r="AC68" s="75">
        <f ca="1">ROUND(IF($H68="Oui",0,SUMIFS(données!$C$33:$C$39,données!$A$33:$A$39,$I68)),2)</f>
        <v>0</v>
      </c>
      <c r="AD68" s="75" cm="1">
        <f t="array" aca="1" ref="AD68" ca="1">ROUND((SUMPRODUCT((données!$L$2:$R$2=$I68)*(données!$A$3:$A$17=J$1)*(données!$B$3:$B$17=J$2)*données!$L$3:$R$17)*$J68)+(SUMPRODUCT((données!$L$2:$R$2=$I68)*(données!$A$3:$A$17=K$1)*(données!$B$3:$B$17=K$2)*données!$L$3:$R$17)*$K68)+(SUMPRODUCT((données!$L$2:$R$2=$I68)*(données!$A$3:$A$17=L$1)*(données!$B$3:$B$17=L$2)*données!$L$3:$R$17)*$L68)+(SUMPRODUCT((données!$L$2:$R$2=$I68)*(données!$A$3:$A$17=M$1)*(données!$B$3:$B$17=M$2)*données!$L$3:$R$17)*$M68)+(SUMPRODUCT((données!$L$2:$R$2=$I68)*(données!$A$3:$A$17=N$1)*(données!$B$3:$B$17=N$2)*données!$L$3:$R$17)*$N68)+(SUMPRODUCT((données!$L$2:$R$2=$I68)*(données!$A$3:$A$17=O$1)*(données!$B$3:$B$17=O$2)*données!$L$3:$R$17)*$O68)+(SUMPRODUCT((données!$L$2:$R$2=$I68)*(données!$A$3:$A$17=P$1)*(données!$B$3:$B$17=Q$2)*données!$L$3:$R$17)*$P68)+(SUMPRODUCT((données!$L$2:$R$2=$I68)*(données!$A$3:$A$17=Q$1)*(données!$B$3:$B$17=Q$2)*données!$L$3:$R$17)*$Q68)+(SUMPRODUCT((données!$L$2:$R$2=$I68)*(données!$A$3:$A$17=R$1)*(données!$B$3:$B$17=R$2)*données!$L$3:$R$17)*$R68)+(SUMPRODUCT((données!$L$2:$R$2=$I68)*(données!$A$3:$A$17=S$1)*(données!$B$3:$B$17=S$2)*données!$L$3:$R$17)*$S68)+(SUMPRODUCT((données!$L$2:$R$2=$I68)*(données!$A$3:$A$17=T$1)*(données!$B$3:$B$17=T$2)*données!$L$3:$R$17)*$T68)+(SUMPRODUCT((données!$L$2:$R$2=$I68)*(données!$A$3:$A$17=U$1)*(données!$B$3:$B$17=U$2)*données!$L$3:$R$17)*$U68)+(SUMPRODUCT((données!$L$2:$R$2=$I68)*(données!$A$3:$A$17=V$1)*(données!$B$3:$B$17=V$2)*données!$L$3:$R$17)*$V68)+(SUMPRODUCT((données!$L$2:$R$2=$I68)*(données!$A$3:$A$17=W$1)*(données!$B$3:$B$17=W$2)*données!$L$3:$R$17)*$W68)+(SUMPRODUCT((données!$L$2:$R$2=$I68)*(données!$A$3:$A$17=AA$1)*(données!$B$3:$B$17=AA$2)*données!$L$3:$R$17)*$AA68),2)</f>
        <v>0</v>
      </c>
      <c r="AE68" s="75" cm="1">
        <f t="array" aca="1" ref="AE68" ca="1">IFERROR(_xlfn.XLOOKUP(AE$1,INDIRECT("'"&amp;$A68&amp;"'!$a:$a"),INDIRECT("'"&amp;$A68&amp;"'!$f:$f"),FALSE),0)</f>
        <v>0</v>
      </c>
      <c r="AF68" s="75">
        <f t="shared" ca="1" si="5"/>
        <v>0</v>
      </c>
      <c r="AG68" s="75">
        <f t="shared" ca="1" si="6"/>
        <v>0</v>
      </c>
      <c r="AH68" s="74" cm="1">
        <f t="array" aca="1" ref="AH68" ca="1">IFERROR(_xlfn.XLOOKUP(AH$1,INDIRECT("'"&amp;$A68&amp;"'!$A:$A"),INDIRECT("'"&amp;$A68&amp;"'!$b:$b"),FALSE),0)</f>
        <v>0</v>
      </c>
      <c r="AI68" s="74">
        <f ca="1">IFERROR(_xlfn.XLOOKUP($I68,données!$A$33:$A$39,données!$D$33:$D$39,0),0)</f>
        <v>0</v>
      </c>
      <c r="AJ68" s="74">
        <f ca="1">IFERROR(_xlfn.XLOOKUP($I68,données!$A$33:$A$39,données!$E$33:$E$39,0),0)</f>
        <v>0</v>
      </c>
      <c r="AK68" s="74">
        <f ca="1">IFERROR(_xlfn.XLOOKUP($I68,données!$A$33:$A$39,données!$F$33:$F$39,0),0)</f>
        <v>0</v>
      </c>
      <c r="AL68" s="74">
        <f ca="1">IFERROR(_xlfn.XLOOKUP($I68,données!$A$33:$A$39,données!$G$33:$G$39,0),0)</f>
        <v>0</v>
      </c>
      <c r="AM68" s="74">
        <f ca="1">IFERROR(_xlfn.XLOOKUP($I68,données!$A$33:$A$39,données!$H$33:$H$39,0),0)</f>
        <v>0</v>
      </c>
      <c r="AN68" s="74"/>
      <c r="AO68" s="74"/>
      <c r="AP68" s="71"/>
      <c r="AQ68" s="82"/>
    </row>
    <row r="69" spans="1:43" s="68" customFormat="1" ht="14" x14ac:dyDescent="0.2">
      <c r="A69" s="71">
        <f t="shared" ref="A69:A132" si="15">A68+1</f>
        <v>65</v>
      </c>
      <c r="B69" s="71">
        <f t="shared" ca="1" si="13"/>
        <v>0</v>
      </c>
      <c r="C69" s="71">
        <f t="shared" ca="1" si="13"/>
        <v>0</v>
      </c>
      <c r="D69" s="71">
        <f t="shared" ca="1" si="13"/>
        <v>0</v>
      </c>
      <c r="E69" s="71">
        <f t="shared" ca="1" si="13"/>
        <v>0</v>
      </c>
      <c r="F69" s="71">
        <f t="shared" ref="F69:F106" ca="1" si="16">IFERROR(VLOOKUP(F$1,INDIRECT("'"&amp;$A69&amp;"'!$B:$E"),3,FALSE),0)</f>
        <v>0</v>
      </c>
      <c r="G69" s="89">
        <f t="shared" ca="1" si="13"/>
        <v>0</v>
      </c>
      <c r="H69" s="72" cm="1">
        <f t="array" aca="1" ref="H69" ca="1">IFERROR(_xlfn.XLOOKUP(H$1,INDIRECT("'"&amp;$A69&amp;"'!$A:$A"),INDIRECT("'"&amp;$A69&amp;"'!$b:$b"),FALSE),0)</f>
        <v>0</v>
      </c>
      <c r="I69" s="71" cm="1">
        <f t="array" aca="1" ref="I69" ca="1">IFERROR(IF($H69="Oui",_xlfn.XLOOKUP(I$2,INDIRECT("'"&amp;$A69&amp;"'!$A:$A"),INDIRECT("'"&amp;$A69&amp;"'!$b:$b"),FALSE),_xlfn.XLOOKUP(I$1,INDIRECT("'"&amp;$A69&amp;"'!$C$19:$C$25"),INDIRECT("'"&amp;$A69&amp;"'!$A$19:$A$25"),données!$A$39)),0)</f>
        <v>0</v>
      </c>
      <c r="J69" s="73">
        <f t="shared" ca="1" si="8"/>
        <v>0</v>
      </c>
      <c r="K69" s="74">
        <f t="shared" ca="1" si="14"/>
        <v>0</v>
      </c>
      <c r="L69" s="74">
        <f t="shared" ca="1" si="14"/>
        <v>0</v>
      </c>
      <c r="M69" s="74">
        <f t="shared" ca="1" si="14"/>
        <v>0</v>
      </c>
      <c r="N69" s="74">
        <f t="shared" ca="1" si="14"/>
        <v>0</v>
      </c>
      <c r="O69" s="74">
        <f t="shared" ca="1" si="14"/>
        <v>0</v>
      </c>
      <c r="P69" s="74">
        <f t="shared" ca="1" si="14"/>
        <v>0</v>
      </c>
      <c r="Q69" s="74">
        <f t="shared" ca="1" si="14"/>
        <v>0</v>
      </c>
      <c r="R69" s="74">
        <f t="shared" ca="1" si="14"/>
        <v>0</v>
      </c>
      <c r="S69" s="74">
        <f t="shared" ca="1" si="14"/>
        <v>0</v>
      </c>
      <c r="T69" s="74">
        <f t="shared" ca="1" si="14"/>
        <v>0</v>
      </c>
      <c r="U69" s="74">
        <f t="shared" ca="1" si="14"/>
        <v>0</v>
      </c>
      <c r="V69" s="74">
        <f t="shared" ca="1" si="14"/>
        <v>0</v>
      </c>
      <c r="W69" s="74">
        <f t="shared" ca="1" si="14"/>
        <v>0</v>
      </c>
      <c r="X69" s="74">
        <f t="shared" ca="1" si="14"/>
        <v>0</v>
      </c>
      <c r="Y69" s="74">
        <f t="shared" ca="1" si="14"/>
        <v>0</v>
      </c>
      <c r="Z69" s="74">
        <f t="shared" ca="1" si="14"/>
        <v>0</v>
      </c>
      <c r="AA69" s="73">
        <f t="shared" ca="1" si="9"/>
        <v>0</v>
      </c>
      <c r="AB69" s="93"/>
      <c r="AC69" s="75">
        <f ca="1">ROUND(IF($H69="Oui",0,SUMIFS(données!$C$33:$C$39,données!$A$33:$A$39,$I69)),2)</f>
        <v>0</v>
      </c>
      <c r="AD69" s="75" cm="1">
        <f t="array" aca="1" ref="AD69" ca="1">ROUND((SUMPRODUCT((données!$L$2:$R$2=$I69)*(données!$A$3:$A$17=J$1)*(données!$B$3:$B$17=J$2)*données!$L$3:$R$17)*$J69)+(SUMPRODUCT((données!$L$2:$R$2=$I69)*(données!$A$3:$A$17=K$1)*(données!$B$3:$B$17=K$2)*données!$L$3:$R$17)*$K69)+(SUMPRODUCT((données!$L$2:$R$2=$I69)*(données!$A$3:$A$17=L$1)*(données!$B$3:$B$17=L$2)*données!$L$3:$R$17)*$L69)+(SUMPRODUCT((données!$L$2:$R$2=$I69)*(données!$A$3:$A$17=M$1)*(données!$B$3:$B$17=M$2)*données!$L$3:$R$17)*$M69)+(SUMPRODUCT((données!$L$2:$R$2=$I69)*(données!$A$3:$A$17=N$1)*(données!$B$3:$B$17=N$2)*données!$L$3:$R$17)*$N69)+(SUMPRODUCT((données!$L$2:$R$2=$I69)*(données!$A$3:$A$17=O$1)*(données!$B$3:$B$17=O$2)*données!$L$3:$R$17)*$O69)+(SUMPRODUCT((données!$L$2:$R$2=$I69)*(données!$A$3:$A$17=P$1)*(données!$B$3:$B$17=Q$2)*données!$L$3:$R$17)*$P69)+(SUMPRODUCT((données!$L$2:$R$2=$I69)*(données!$A$3:$A$17=Q$1)*(données!$B$3:$B$17=Q$2)*données!$L$3:$R$17)*$Q69)+(SUMPRODUCT((données!$L$2:$R$2=$I69)*(données!$A$3:$A$17=R$1)*(données!$B$3:$B$17=R$2)*données!$L$3:$R$17)*$R69)+(SUMPRODUCT((données!$L$2:$R$2=$I69)*(données!$A$3:$A$17=S$1)*(données!$B$3:$B$17=S$2)*données!$L$3:$R$17)*$S69)+(SUMPRODUCT((données!$L$2:$R$2=$I69)*(données!$A$3:$A$17=T$1)*(données!$B$3:$B$17=T$2)*données!$L$3:$R$17)*$T69)+(SUMPRODUCT((données!$L$2:$R$2=$I69)*(données!$A$3:$A$17=U$1)*(données!$B$3:$B$17=U$2)*données!$L$3:$R$17)*$U69)+(SUMPRODUCT((données!$L$2:$R$2=$I69)*(données!$A$3:$A$17=V$1)*(données!$B$3:$B$17=V$2)*données!$L$3:$R$17)*$V69)+(SUMPRODUCT((données!$L$2:$R$2=$I69)*(données!$A$3:$A$17=W$1)*(données!$B$3:$B$17=W$2)*données!$L$3:$R$17)*$W69)+(SUMPRODUCT((données!$L$2:$R$2=$I69)*(données!$A$3:$A$17=AA$1)*(données!$B$3:$B$17=AA$2)*données!$L$3:$R$17)*$AA69),2)</f>
        <v>0</v>
      </c>
      <c r="AE69" s="75" cm="1">
        <f t="array" aca="1" ref="AE69" ca="1">IFERROR(_xlfn.XLOOKUP(AE$1,INDIRECT("'"&amp;$A69&amp;"'!$a:$a"),INDIRECT("'"&amp;$A69&amp;"'!$f:$f"),FALSE),0)</f>
        <v>0</v>
      </c>
      <c r="AF69" s="75">
        <f t="shared" ref="AF69:AF132" ca="1" si="17">AC69+AD69+AB69-AE69</f>
        <v>0</v>
      </c>
      <c r="AG69" s="75">
        <f t="shared" ref="AG69:AG132" ca="1" si="18">AE69*1.21</f>
        <v>0</v>
      </c>
      <c r="AH69" s="74" cm="1">
        <f t="array" aca="1" ref="AH69" ca="1">IFERROR(_xlfn.XLOOKUP(AH$1,INDIRECT("'"&amp;$A69&amp;"'!$A:$A"),INDIRECT("'"&amp;$A69&amp;"'!$b:$b"),FALSE),0)</f>
        <v>0</v>
      </c>
      <c r="AI69" s="74">
        <f ca="1">IFERROR(_xlfn.XLOOKUP($I69,données!$A$33:$A$39,données!$D$33:$D$39,0),0)</f>
        <v>0</v>
      </c>
      <c r="AJ69" s="74">
        <f ca="1">IFERROR(_xlfn.XLOOKUP($I69,données!$A$33:$A$39,données!$E$33:$E$39,0),0)</f>
        <v>0</v>
      </c>
      <c r="AK69" s="74">
        <f ca="1">IFERROR(_xlfn.XLOOKUP($I69,données!$A$33:$A$39,données!$F$33:$F$39,0),0)</f>
        <v>0</v>
      </c>
      <c r="AL69" s="74">
        <f ca="1">IFERROR(_xlfn.XLOOKUP($I69,données!$A$33:$A$39,données!$G$33:$G$39,0),0)</f>
        <v>0</v>
      </c>
      <c r="AM69" s="74">
        <f ca="1">IFERROR(_xlfn.XLOOKUP($I69,données!$A$33:$A$39,données!$H$33:$H$39,0),0)</f>
        <v>0</v>
      </c>
      <c r="AN69" s="74"/>
      <c r="AO69" s="74"/>
      <c r="AP69" s="71"/>
      <c r="AQ69" s="82"/>
    </row>
    <row r="70" spans="1:43" s="68" customFormat="1" ht="14" x14ac:dyDescent="0.2">
      <c r="A70" s="71">
        <f t="shared" si="15"/>
        <v>66</v>
      </c>
      <c r="B70" s="71">
        <f t="shared" ca="1" si="13"/>
        <v>0</v>
      </c>
      <c r="C70" s="71">
        <f t="shared" ca="1" si="13"/>
        <v>0</v>
      </c>
      <c r="D70" s="71">
        <f t="shared" ca="1" si="13"/>
        <v>0</v>
      </c>
      <c r="E70" s="71">
        <f t="shared" ca="1" si="13"/>
        <v>0</v>
      </c>
      <c r="F70" s="71">
        <f t="shared" ca="1" si="16"/>
        <v>0</v>
      </c>
      <c r="G70" s="89">
        <f t="shared" ca="1" si="13"/>
        <v>0</v>
      </c>
      <c r="H70" s="72" cm="1">
        <f t="array" aca="1" ref="H70" ca="1">IFERROR(_xlfn.XLOOKUP(H$1,INDIRECT("'"&amp;$A70&amp;"'!$A:$A"),INDIRECT("'"&amp;$A70&amp;"'!$b:$b"),FALSE),0)</f>
        <v>0</v>
      </c>
      <c r="I70" s="71" cm="1">
        <f t="array" aca="1" ref="I70" ca="1">IFERROR(IF($H70="Oui",_xlfn.XLOOKUP(I$2,INDIRECT("'"&amp;$A70&amp;"'!$A:$A"),INDIRECT("'"&amp;$A70&amp;"'!$b:$b"),FALSE),_xlfn.XLOOKUP(I$1,INDIRECT("'"&amp;$A70&amp;"'!$C$19:$C$25"),INDIRECT("'"&amp;$A70&amp;"'!$A$19:$A$25"),données!$A$39)),0)</f>
        <v>0</v>
      </c>
      <c r="J70" s="73">
        <f t="shared" ref="J70:J133" ca="1" si="19">IFERROR(SUMIFS(INDIRECT("'"&amp;$A70&amp;"'!$C$30:$C$45"),INDIRECT("'"&amp;$A70&amp;"'!$A$30:$A$45"),J$1,INDIRECT("'"&amp;$A70&amp;"'!$B$30:$B$45"),J$2),0)</f>
        <v>0</v>
      </c>
      <c r="K70" s="74">
        <f t="shared" ca="1" si="14"/>
        <v>0</v>
      </c>
      <c r="L70" s="74">
        <f t="shared" ca="1" si="14"/>
        <v>0</v>
      </c>
      <c r="M70" s="74">
        <f t="shared" ca="1" si="14"/>
        <v>0</v>
      </c>
      <c r="N70" s="74">
        <f t="shared" ca="1" si="14"/>
        <v>0</v>
      </c>
      <c r="O70" s="74">
        <f t="shared" ca="1" si="14"/>
        <v>0</v>
      </c>
      <c r="P70" s="74">
        <f t="shared" ca="1" si="14"/>
        <v>0</v>
      </c>
      <c r="Q70" s="74">
        <f t="shared" ca="1" si="14"/>
        <v>0</v>
      </c>
      <c r="R70" s="74">
        <f t="shared" ca="1" si="14"/>
        <v>0</v>
      </c>
      <c r="S70" s="74">
        <f t="shared" ca="1" si="14"/>
        <v>0</v>
      </c>
      <c r="T70" s="74">
        <f t="shared" ca="1" si="14"/>
        <v>0</v>
      </c>
      <c r="U70" s="74">
        <f t="shared" ca="1" si="14"/>
        <v>0</v>
      </c>
      <c r="V70" s="74">
        <f t="shared" ca="1" si="14"/>
        <v>0</v>
      </c>
      <c r="W70" s="74">
        <f t="shared" ca="1" si="14"/>
        <v>0</v>
      </c>
      <c r="X70" s="74">
        <f t="shared" ca="1" si="14"/>
        <v>0</v>
      </c>
      <c r="Y70" s="74">
        <f t="shared" ca="1" si="14"/>
        <v>0</v>
      </c>
      <c r="Z70" s="74">
        <f t="shared" ca="1" si="14"/>
        <v>0</v>
      </c>
      <c r="AA70" s="73">
        <f t="shared" ref="AA70:AA133" ca="1" si="20">IFERROR(SUMIFS(INDIRECT("'"&amp;$A70&amp;"'!$C$28:$C$43"),INDIRECT("'"&amp;$A70&amp;"'!$A$28:$A$43"),AA$1,INDIRECT("'"&amp;$A70&amp;"'!$B$28:$B$43"),AA$2),0)</f>
        <v>0</v>
      </c>
      <c r="AB70" s="93"/>
      <c r="AC70" s="75">
        <f ca="1">ROUND(IF($H70="Oui",0,SUMIFS(données!$C$33:$C$39,données!$A$33:$A$39,$I70)),2)</f>
        <v>0</v>
      </c>
      <c r="AD70" s="75" cm="1">
        <f t="array" aca="1" ref="AD70" ca="1">ROUND((SUMPRODUCT((données!$L$2:$R$2=$I70)*(données!$A$3:$A$17=J$1)*(données!$B$3:$B$17=J$2)*données!$L$3:$R$17)*$J70)+(SUMPRODUCT((données!$L$2:$R$2=$I70)*(données!$A$3:$A$17=K$1)*(données!$B$3:$B$17=K$2)*données!$L$3:$R$17)*$K70)+(SUMPRODUCT((données!$L$2:$R$2=$I70)*(données!$A$3:$A$17=L$1)*(données!$B$3:$B$17=L$2)*données!$L$3:$R$17)*$L70)+(SUMPRODUCT((données!$L$2:$R$2=$I70)*(données!$A$3:$A$17=M$1)*(données!$B$3:$B$17=M$2)*données!$L$3:$R$17)*$M70)+(SUMPRODUCT((données!$L$2:$R$2=$I70)*(données!$A$3:$A$17=N$1)*(données!$B$3:$B$17=N$2)*données!$L$3:$R$17)*$N70)+(SUMPRODUCT((données!$L$2:$R$2=$I70)*(données!$A$3:$A$17=O$1)*(données!$B$3:$B$17=O$2)*données!$L$3:$R$17)*$O70)+(SUMPRODUCT((données!$L$2:$R$2=$I70)*(données!$A$3:$A$17=P$1)*(données!$B$3:$B$17=Q$2)*données!$L$3:$R$17)*$P70)+(SUMPRODUCT((données!$L$2:$R$2=$I70)*(données!$A$3:$A$17=Q$1)*(données!$B$3:$B$17=Q$2)*données!$L$3:$R$17)*$Q70)+(SUMPRODUCT((données!$L$2:$R$2=$I70)*(données!$A$3:$A$17=R$1)*(données!$B$3:$B$17=R$2)*données!$L$3:$R$17)*$R70)+(SUMPRODUCT((données!$L$2:$R$2=$I70)*(données!$A$3:$A$17=S$1)*(données!$B$3:$B$17=S$2)*données!$L$3:$R$17)*$S70)+(SUMPRODUCT((données!$L$2:$R$2=$I70)*(données!$A$3:$A$17=T$1)*(données!$B$3:$B$17=T$2)*données!$L$3:$R$17)*$T70)+(SUMPRODUCT((données!$L$2:$R$2=$I70)*(données!$A$3:$A$17=U$1)*(données!$B$3:$B$17=U$2)*données!$L$3:$R$17)*$U70)+(SUMPRODUCT((données!$L$2:$R$2=$I70)*(données!$A$3:$A$17=V$1)*(données!$B$3:$B$17=V$2)*données!$L$3:$R$17)*$V70)+(SUMPRODUCT((données!$L$2:$R$2=$I70)*(données!$A$3:$A$17=W$1)*(données!$B$3:$B$17=W$2)*données!$L$3:$R$17)*$W70)+(SUMPRODUCT((données!$L$2:$R$2=$I70)*(données!$A$3:$A$17=AA$1)*(données!$B$3:$B$17=AA$2)*données!$L$3:$R$17)*$AA70),2)</f>
        <v>0</v>
      </c>
      <c r="AE70" s="75" cm="1">
        <f t="array" aca="1" ref="AE70" ca="1">IFERROR(_xlfn.XLOOKUP(AE$1,INDIRECT("'"&amp;$A70&amp;"'!$a:$a"),INDIRECT("'"&amp;$A70&amp;"'!$f:$f"),FALSE),0)</f>
        <v>0</v>
      </c>
      <c r="AF70" s="75">
        <f t="shared" ca="1" si="17"/>
        <v>0</v>
      </c>
      <c r="AG70" s="75">
        <f t="shared" ca="1" si="18"/>
        <v>0</v>
      </c>
      <c r="AH70" s="74" cm="1">
        <f t="array" aca="1" ref="AH70" ca="1">IFERROR(_xlfn.XLOOKUP(AH$1,INDIRECT("'"&amp;$A70&amp;"'!$A:$A"),INDIRECT("'"&amp;$A70&amp;"'!$b:$b"),FALSE),0)</f>
        <v>0</v>
      </c>
      <c r="AI70" s="74">
        <f ca="1">IFERROR(_xlfn.XLOOKUP($I70,données!$A$33:$A$39,données!$D$33:$D$39,0),0)</f>
        <v>0</v>
      </c>
      <c r="AJ70" s="74">
        <f ca="1">IFERROR(_xlfn.XLOOKUP($I70,données!$A$33:$A$39,données!$E$33:$E$39,0),0)</f>
        <v>0</v>
      </c>
      <c r="AK70" s="74">
        <f ca="1">IFERROR(_xlfn.XLOOKUP($I70,données!$A$33:$A$39,données!$F$33:$F$39,0),0)</f>
        <v>0</v>
      </c>
      <c r="AL70" s="74">
        <f ca="1">IFERROR(_xlfn.XLOOKUP($I70,données!$A$33:$A$39,données!$G$33:$G$39,0),0)</f>
        <v>0</v>
      </c>
      <c r="AM70" s="74">
        <f ca="1">IFERROR(_xlfn.XLOOKUP($I70,données!$A$33:$A$39,données!$H$33:$H$39,0),0)</f>
        <v>0</v>
      </c>
      <c r="AN70" s="74"/>
      <c r="AO70" s="74"/>
      <c r="AP70" s="71"/>
      <c r="AQ70" s="82"/>
    </row>
    <row r="71" spans="1:43" s="68" customFormat="1" ht="14" x14ac:dyDescent="0.2">
      <c r="A71" s="71">
        <f t="shared" si="15"/>
        <v>67</v>
      </c>
      <c r="B71" s="71">
        <f t="shared" ca="1" si="13"/>
        <v>0</v>
      </c>
      <c r="C71" s="71">
        <f t="shared" ca="1" si="13"/>
        <v>0</v>
      </c>
      <c r="D71" s="71">
        <f t="shared" ca="1" si="13"/>
        <v>0</v>
      </c>
      <c r="E71" s="71">
        <f t="shared" ca="1" si="13"/>
        <v>0</v>
      </c>
      <c r="F71" s="71">
        <f t="shared" ca="1" si="16"/>
        <v>0</v>
      </c>
      <c r="G71" s="89">
        <f t="shared" ca="1" si="13"/>
        <v>0</v>
      </c>
      <c r="H71" s="72" cm="1">
        <f t="array" aca="1" ref="H71" ca="1">IFERROR(_xlfn.XLOOKUP(H$1,INDIRECT("'"&amp;$A71&amp;"'!$A:$A"),INDIRECT("'"&amp;$A71&amp;"'!$b:$b"),FALSE),0)</f>
        <v>0</v>
      </c>
      <c r="I71" s="71" cm="1">
        <f t="array" aca="1" ref="I71" ca="1">IFERROR(IF($H71="Oui",_xlfn.XLOOKUP(I$2,INDIRECT("'"&amp;$A71&amp;"'!$A:$A"),INDIRECT("'"&amp;$A71&amp;"'!$b:$b"),FALSE),_xlfn.XLOOKUP(I$1,INDIRECT("'"&amp;$A71&amp;"'!$C$19:$C$25"),INDIRECT("'"&amp;$A71&amp;"'!$A$19:$A$25"),données!$A$39)),0)</f>
        <v>0</v>
      </c>
      <c r="J71" s="73">
        <f t="shared" ca="1" si="19"/>
        <v>0</v>
      </c>
      <c r="K71" s="74">
        <f t="shared" ca="1" si="14"/>
        <v>0</v>
      </c>
      <c r="L71" s="74">
        <f t="shared" ca="1" si="14"/>
        <v>0</v>
      </c>
      <c r="M71" s="74">
        <f t="shared" ca="1" si="14"/>
        <v>0</v>
      </c>
      <c r="N71" s="74">
        <f t="shared" ca="1" si="14"/>
        <v>0</v>
      </c>
      <c r="O71" s="74">
        <f t="shared" ca="1" si="14"/>
        <v>0</v>
      </c>
      <c r="P71" s="74">
        <f t="shared" ca="1" si="14"/>
        <v>0</v>
      </c>
      <c r="Q71" s="74">
        <f t="shared" ca="1" si="14"/>
        <v>0</v>
      </c>
      <c r="R71" s="74">
        <f t="shared" ca="1" si="14"/>
        <v>0</v>
      </c>
      <c r="S71" s="74">
        <f t="shared" ca="1" si="14"/>
        <v>0</v>
      </c>
      <c r="T71" s="74">
        <f t="shared" ca="1" si="14"/>
        <v>0</v>
      </c>
      <c r="U71" s="74">
        <f t="shared" ca="1" si="14"/>
        <v>0</v>
      </c>
      <c r="V71" s="74">
        <f t="shared" ca="1" si="14"/>
        <v>0</v>
      </c>
      <c r="W71" s="74">
        <f t="shared" ca="1" si="14"/>
        <v>0</v>
      </c>
      <c r="X71" s="74">
        <f t="shared" ca="1" si="14"/>
        <v>0</v>
      </c>
      <c r="Y71" s="74">
        <f t="shared" ca="1" si="14"/>
        <v>0</v>
      </c>
      <c r="Z71" s="74">
        <f t="shared" ca="1" si="14"/>
        <v>0</v>
      </c>
      <c r="AA71" s="73">
        <f t="shared" ca="1" si="20"/>
        <v>0</v>
      </c>
      <c r="AB71" s="93"/>
      <c r="AC71" s="75">
        <f ca="1">ROUND(IF($H71="Oui",0,SUMIFS(données!$C$33:$C$39,données!$A$33:$A$39,$I71)),2)</f>
        <v>0</v>
      </c>
      <c r="AD71" s="75" cm="1">
        <f t="array" aca="1" ref="AD71" ca="1">ROUND((SUMPRODUCT((données!$L$2:$R$2=$I71)*(données!$A$3:$A$17=J$1)*(données!$B$3:$B$17=J$2)*données!$L$3:$R$17)*$J71)+(SUMPRODUCT((données!$L$2:$R$2=$I71)*(données!$A$3:$A$17=K$1)*(données!$B$3:$B$17=K$2)*données!$L$3:$R$17)*$K71)+(SUMPRODUCT((données!$L$2:$R$2=$I71)*(données!$A$3:$A$17=L$1)*(données!$B$3:$B$17=L$2)*données!$L$3:$R$17)*$L71)+(SUMPRODUCT((données!$L$2:$R$2=$I71)*(données!$A$3:$A$17=M$1)*(données!$B$3:$B$17=M$2)*données!$L$3:$R$17)*$M71)+(SUMPRODUCT((données!$L$2:$R$2=$I71)*(données!$A$3:$A$17=N$1)*(données!$B$3:$B$17=N$2)*données!$L$3:$R$17)*$N71)+(SUMPRODUCT((données!$L$2:$R$2=$I71)*(données!$A$3:$A$17=O$1)*(données!$B$3:$B$17=O$2)*données!$L$3:$R$17)*$O71)+(SUMPRODUCT((données!$L$2:$R$2=$I71)*(données!$A$3:$A$17=P$1)*(données!$B$3:$B$17=Q$2)*données!$L$3:$R$17)*$P71)+(SUMPRODUCT((données!$L$2:$R$2=$I71)*(données!$A$3:$A$17=Q$1)*(données!$B$3:$B$17=Q$2)*données!$L$3:$R$17)*$Q71)+(SUMPRODUCT((données!$L$2:$R$2=$I71)*(données!$A$3:$A$17=R$1)*(données!$B$3:$B$17=R$2)*données!$L$3:$R$17)*$R71)+(SUMPRODUCT((données!$L$2:$R$2=$I71)*(données!$A$3:$A$17=S$1)*(données!$B$3:$B$17=S$2)*données!$L$3:$R$17)*$S71)+(SUMPRODUCT((données!$L$2:$R$2=$I71)*(données!$A$3:$A$17=T$1)*(données!$B$3:$B$17=T$2)*données!$L$3:$R$17)*$T71)+(SUMPRODUCT((données!$L$2:$R$2=$I71)*(données!$A$3:$A$17=U$1)*(données!$B$3:$B$17=U$2)*données!$L$3:$R$17)*$U71)+(SUMPRODUCT((données!$L$2:$R$2=$I71)*(données!$A$3:$A$17=V$1)*(données!$B$3:$B$17=V$2)*données!$L$3:$R$17)*$V71)+(SUMPRODUCT((données!$L$2:$R$2=$I71)*(données!$A$3:$A$17=W$1)*(données!$B$3:$B$17=W$2)*données!$L$3:$R$17)*$W71)+(SUMPRODUCT((données!$L$2:$R$2=$I71)*(données!$A$3:$A$17=AA$1)*(données!$B$3:$B$17=AA$2)*données!$L$3:$R$17)*$AA71),2)</f>
        <v>0</v>
      </c>
      <c r="AE71" s="75" cm="1">
        <f t="array" aca="1" ref="AE71" ca="1">IFERROR(_xlfn.XLOOKUP(AE$1,INDIRECT("'"&amp;$A71&amp;"'!$a:$a"),INDIRECT("'"&amp;$A71&amp;"'!$f:$f"),FALSE),0)</f>
        <v>0</v>
      </c>
      <c r="AF71" s="75">
        <f t="shared" ca="1" si="17"/>
        <v>0</v>
      </c>
      <c r="AG71" s="75">
        <f t="shared" ca="1" si="18"/>
        <v>0</v>
      </c>
      <c r="AH71" s="74" cm="1">
        <f t="array" aca="1" ref="AH71" ca="1">IFERROR(_xlfn.XLOOKUP(AH$1,INDIRECT("'"&amp;$A71&amp;"'!$A:$A"),INDIRECT("'"&amp;$A71&amp;"'!$b:$b"),FALSE),0)</f>
        <v>0</v>
      </c>
      <c r="AI71" s="74">
        <f ca="1">IFERROR(_xlfn.XLOOKUP($I71,données!$A$33:$A$39,données!$D$33:$D$39,0),0)</f>
        <v>0</v>
      </c>
      <c r="AJ71" s="74">
        <f ca="1">IFERROR(_xlfn.XLOOKUP($I71,données!$A$33:$A$39,données!$E$33:$E$39,0),0)</f>
        <v>0</v>
      </c>
      <c r="AK71" s="74">
        <f ca="1">IFERROR(_xlfn.XLOOKUP($I71,données!$A$33:$A$39,données!$F$33:$F$39,0),0)</f>
        <v>0</v>
      </c>
      <c r="AL71" s="74">
        <f ca="1">IFERROR(_xlfn.XLOOKUP($I71,données!$A$33:$A$39,données!$G$33:$G$39,0),0)</f>
        <v>0</v>
      </c>
      <c r="AM71" s="74">
        <f ca="1">IFERROR(_xlfn.XLOOKUP($I71,données!$A$33:$A$39,données!$H$33:$H$39,0),0)</f>
        <v>0</v>
      </c>
      <c r="AN71" s="74"/>
      <c r="AO71" s="74"/>
      <c r="AP71" s="71"/>
      <c r="AQ71" s="82"/>
    </row>
    <row r="72" spans="1:43" s="68" customFormat="1" ht="14" x14ac:dyDescent="0.2">
      <c r="A72" s="71">
        <f t="shared" si="15"/>
        <v>68</v>
      </c>
      <c r="B72" s="71">
        <f t="shared" ca="1" si="13"/>
        <v>0</v>
      </c>
      <c r="C72" s="71">
        <f t="shared" ca="1" si="13"/>
        <v>0</v>
      </c>
      <c r="D72" s="71">
        <f t="shared" ca="1" si="13"/>
        <v>0</v>
      </c>
      <c r="E72" s="71">
        <f t="shared" ca="1" si="13"/>
        <v>0</v>
      </c>
      <c r="F72" s="71">
        <f t="shared" ca="1" si="16"/>
        <v>0</v>
      </c>
      <c r="G72" s="89">
        <f t="shared" ca="1" si="13"/>
        <v>0</v>
      </c>
      <c r="H72" s="72" cm="1">
        <f t="array" aca="1" ref="H72" ca="1">IFERROR(_xlfn.XLOOKUP(H$1,INDIRECT("'"&amp;$A72&amp;"'!$A:$A"),INDIRECT("'"&amp;$A72&amp;"'!$b:$b"),FALSE),0)</f>
        <v>0</v>
      </c>
      <c r="I72" s="71" cm="1">
        <f t="array" aca="1" ref="I72" ca="1">IFERROR(IF($H72="Oui",_xlfn.XLOOKUP(I$2,INDIRECT("'"&amp;$A72&amp;"'!$A:$A"),INDIRECT("'"&amp;$A72&amp;"'!$b:$b"),FALSE),_xlfn.XLOOKUP(I$1,INDIRECT("'"&amp;$A72&amp;"'!$C$19:$C$25"),INDIRECT("'"&amp;$A72&amp;"'!$A$19:$A$25"),données!$A$39)),0)</f>
        <v>0</v>
      </c>
      <c r="J72" s="73">
        <f t="shared" ca="1" si="19"/>
        <v>0</v>
      </c>
      <c r="K72" s="74">
        <f t="shared" ca="1" si="14"/>
        <v>0</v>
      </c>
      <c r="L72" s="74">
        <f t="shared" ca="1" si="14"/>
        <v>0</v>
      </c>
      <c r="M72" s="74">
        <f t="shared" ca="1" si="14"/>
        <v>0</v>
      </c>
      <c r="N72" s="74">
        <f t="shared" ca="1" si="14"/>
        <v>0</v>
      </c>
      <c r="O72" s="74">
        <f t="shared" ca="1" si="14"/>
        <v>0</v>
      </c>
      <c r="P72" s="74">
        <f t="shared" ca="1" si="14"/>
        <v>0</v>
      </c>
      <c r="Q72" s="74">
        <f t="shared" ca="1" si="14"/>
        <v>0</v>
      </c>
      <c r="R72" s="74">
        <f t="shared" ca="1" si="14"/>
        <v>0</v>
      </c>
      <c r="S72" s="74">
        <f t="shared" ca="1" si="14"/>
        <v>0</v>
      </c>
      <c r="T72" s="74">
        <f t="shared" ca="1" si="14"/>
        <v>0</v>
      </c>
      <c r="U72" s="74">
        <f t="shared" ca="1" si="14"/>
        <v>0</v>
      </c>
      <c r="V72" s="74">
        <f t="shared" ca="1" si="14"/>
        <v>0</v>
      </c>
      <c r="W72" s="74">
        <f t="shared" ca="1" si="14"/>
        <v>0</v>
      </c>
      <c r="X72" s="74">
        <f t="shared" ca="1" si="14"/>
        <v>0</v>
      </c>
      <c r="Y72" s="74">
        <f t="shared" ca="1" si="14"/>
        <v>0</v>
      </c>
      <c r="Z72" s="74">
        <f t="shared" ca="1" si="14"/>
        <v>0</v>
      </c>
      <c r="AA72" s="73">
        <f t="shared" ca="1" si="20"/>
        <v>0</v>
      </c>
      <c r="AB72" s="93"/>
      <c r="AC72" s="75">
        <f ca="1">ROUND(IF($H72="Oui",0,SUMIFS(données!$C$33:$C$39,données!$A$33:$A$39,$I72)),2)</f>
        <v>0</v>
      </c>
      <c r="AD72" s="75" cm="1">
        <f t="array" aca="1" ref="AD72" ca="1">ROUND((SUMPRODUCT((données!$L$2:$R$2=$I72)*(données!$A$3:$A$17=J$1)*(données!$B$3:$B$17=J$2)*données!$L$3:$R$17)*$J72)+(SUMPRODUCT((données!$L$2:$R$2=$I72)*(données!$A$3:$A$17=K$1)*(données!$B$3:$B$17=K$2)*données!$L$3:$R$17)*$K72)+(SUMPRODUCT((données!$L$2:$R$2=$I72)*(données!$A$3:$A$17=L$1)*(données!$B$3:$B$17=L$2)*données!$L$3:$R$17)*$L72)+(SUMPRODUCT((données!$L$2:$R$2=$I72)*(données!$A$3:$A$17=M$1)*(données!$B$3:$B$17=M$2)*données!$L$3:$R$17)*$M72)+(SUMPRODUCT((données!$L$2:$R$2=$I72)*(données!$A$3:$A$17=N$1)*(données!$B$3:$B$17=N$2)*données!$L$3:$R$17)*$N72)+(SUMPRODUCT((données!$L$2:$R$2=$I72)*(données!$A$3:$A$17=O$1)*(données!$B$3:$B$17=O$2)*données!$L$3:$R$17)*$O72)+(SUMPRODUCT((données!$L$2:$R$2=$I72)*(données!$A$3:$A$17=P$1)*(données!$B$3:$B$17=Q$2)*données!$L$3:$R$17)*$P72)+(SUMPRODUCT((données!$L$2:$R$2=$I72)*(données!$A$3:$A$17=Q$1)*(données!$B$3:$B$17=Q$2)*données!$L$3:$R$17)*$Q72)+(SUMPRODUCT((données!$L$2:$R$2=$I72)*(données!$A$3:$A$17=R$1)*(données!$B$3:$B$17=R$2)*données!$L$3:$R$17)*$R72)+(SUMPRODUCT((données!$L$2:$R$2=$I72)*(données!$A$3:$A$17=S$1)*(données!$B$3:$B$17=S$2)*données!$L$3:$R$17)*$S72)+(SUMPRODUCT((données!$L$2:$R$2=$I72)*(données!$A$3:$A$17=T$1)*(données!$B$3:$B$17=T$2)*données!$L$3:$R$17)*$T72)+(SUMPRODUCT((données!$L$2:$R$2=$I72)*(données!$A$3:$A$17=U$1)*(données!$B$3:$B$17=U$2)*données!$L$3:$R$17)*$U72)+(SUMPRODUCT((données!$L$2:$R$2=$I72)*(données!$A$3:$A$17=V$1)*(données!$B$3:$B$17=V$2)*données!$L$3:$R$17)*$V72)+(SUMPRODUCT((données!$L$2:$R$2=$I72)*(données!$A$3:$A$17=W$1)*(données!$B$3:$B$17=W$2)*données!$L$3:$R$17)*$W72)+(SUMPRODUCT((données!$L$2:$R$2=$I72)*(données!$A$3:$A$17=AA$1)*(données!$B$3:$B$17=AA$2)*données!$L$3:$R$17)*$AA72),2)</f>
        <v>0</v>
      </c>
      <c r="AE72" s="75" cm="1">
        <f t="array" aca="1" ref="AE72" ca="1">IFERROR(_xlfn.XLOOKUP(AE$1,INDIRECT("'"&amp;$A72&amp;"'!$a:$a"),INDIRECT("'"&amp;$A72&amp;"'!$f:$f"),FALSE),0)</f>
        <v>0</v>
      </c>
      <c r="AF72" s="75">
        <f t="shared" ca="1" si="17"/>
        <v>0</v>
      </c>
      <c r="AG72" s="75">
        <f t="shared" ca="1" si="18"/>
        <v>0</v>
      </c>
      <c r="AH72" s="74" cm="1">
        <f t="array" aca="1" ref="AH72" ca="1">IFERROR(_xlfn.XLOOKUP(AH$1,INDIRECT("'"&amp;$A72&amp;"'!$A:$A"),INDIRECT("'"&amp;$A72&amp;"'!$b:$b"),FALSE),0)</f>
        <v>0</v>
      </c>
      <c r="AI72" s="74">
        <f ca="1">IFERROR(_xlfn.XLOOKUP($I72,données!$A$33:$A$39,données!$D$33:$D$39,0),0)</f>
        <v>0</v>
      </c>
      <c r="AJ72" s="74">
        <f ca="1">IFERROR(_xlfn.XLOOKUP($I72,données!$A$33:$A$39,données!$E$33:$E$39,0),0)</f>
        <v>0</v>
      </c>
      <c r="AK72" s="74">
        <f ca="1">IFERROR(_xlfn.XLOOKUP($I72,données!$A$33:$A$39,données!$F$33:$F$39,0),0)</f>
        <v>0</v>
      </c>
      <c r="AL72" s="74">
        <f ca="1">IFERROR(_xlfn.XLOOKUP($I72,données!$A$33:$A$39,données!$G$33:$G$39,0),0)</f>
        <v>0</v>
      </c>
      <c r="AM72" s="74">
        <f ca="1">IFERROR(_xlfn.XLOOKUP($I72,données!$A$33:$A$39,données!$H$33:$H$39,0),0)</f>
        <v>0</v>
      </c>
      <c r="AN72" s="74"/>
      <c r="AO72" s="74"/>
      <c r="AP72" s="71"/>
      <c r="AQ72" s="82"/>
    </row>
    <row r="73" spans="1:43" s="68" customFormat="1" ht="14" x14ac:dyDescent="0.2">
      <c r="A73" s="71">
        <f t="shared" si="15"/>
        <v>69</v>
      </c>
      <c r="B73" s="71">
        <f t="shared" ca="1" si="13"/>
        <v>0</v>
      </c>
      <c r="C73" s="71">
        <f t="shared" ca="1" si="13"/>
        <v>0</v>
      </c>
      <c r="D73" s="71">
        <f t="shared" ca="1" si="13"/>
        <v>0</v>
      </c>
      <c r="E73" s="71">
        <f t="shared" ca="1" si="13"/>
        <v>0</v>
      </c>
      <c r="F73" s="71">
        <f t="shared" ca="1" si="16"/>
        <v>0</v>
      </c>
      <c r="G73" s="89">
        <f t="shared" ca="1" si="13"/>
        <v>0</v>
      </c>
      <c r="H73" s="72" cm="1">
        <f t="array" aca="1" ref="H73" ca="1">IFERROR(_xlfn.XLOOKUP(H$1,INDIRECT("'"&amp;$A73&amp;"'!$A:$A"),INDIRECT("'"&amp;$A73&amp;"'!$b:$b"),FALSE),0)</f>
        <v>0</v>
      </c>
      <c r="I73" s="71" cm="1">
        <f t="array" aca="1" ref="I73" ca="1">IFERROR(IF($H73="Oui",_xlfn.XLOOKUP(I$2,INDIRECT("'"&amp;$A73&amp;"'!$A:$A"),INDIRECT("'"&amp;$A73&amp;"'!$b:$b"),FALSE),_xlfn.XLOOKUP(I$1,INDIRECT("'"&amp;$A73&amp;"'!$C$19:$C$25"),INDIRECT("'"&amp;$A73&amp;"'!$A$19:$A$25"),données!$A$39)),0)</f>
        <v>0</v>
      </c>
      <c r="J73" s="73">
        <f t="shared" ca="1" si="19"/>
        <v>0</v>
      </c>
      <c r="K73" s="74">
        <f t="shared" ca="1" si="14"/>
        <v>0</v>
      </c>
      <c r="L73" s="74">
        <f t="shared" ca="1" si="14"/>
        <v>0</v>
      </c>
      <c r="M73" s="74">
        <f t="shared" ca="1" si="14"/>
        <v>0</v>
      </c>
      <c r="N73" s="74">
        <f t="shared" ca="1" si="14"/>
        <v>0</v>
      </c>
      <c r="O73" s="74">
        <f t="shared" ca="1" si="14"/>
        <v>0</v>
      </c>
      <c r="P73" s="74">
        <f t="shared" ca="1" si="14"/>
        <v>0</v>
      </c>
      <c r="Q73" s="74">
        <f t="shared" ca="1" si="14"/>
        <v>0</v>
      </c>
      <c r="R73" s="74">
        <f t="shared" ca="1" si="14"/>
        <v>0</v>
      </c>
      <c r="S73" s="74">
        <f t="shared" ca="1" si="14"/>
        <v>0</v>
      </c>
      <c r="T73" s="74">
        <f t="shared" ca="1" si="14"/>
        <v>0</v>
      </c>
      <c r="U73" s="74">
        <f t="shared" ca="1" si="14"/>
        <v>0</v>
      </c>
      <c r="V73" s="74">
        <f t="shared" ca="1" si="14"/>
        <v>0</v>
      </c>
      <c r="W73" s="74">
        <f t="shared" ca="1" si="14"/>
        <v>0</v>
      </c>
      <c r="X73" s="74">
        <f t="shared" ca="1" si="14"/>
        <v>0</v>
      </c>
      <c r="Y73" s="74">
        <f t="shared" ca="1" si="14"/>
        <v>0</v>
      </c>
      <c r="Z73" s="74">
        <f t="shared" ca="1" si="14"/>
        <v>0</v>
      </c>
      <c r="AA73" s="73">
        <f t="shared" ca="1" si="20"/>
        <v>0</v>
      </c>
      <c r="AB73" s="93"/>
      <c r="AC73" s="75">
        <f ca="1">ROUND(IF($H73="Oui",0,SUMIFS(données!$C$33:$C$39,données!$A$33:$A$39,$I73)),2)</f>
        <v>0</v>
      </c>
      <c r="AD73" s="75" cm="1">
        <f t="array" aca="1" ref="AD73" ca="1">ROUND((SUMPRODUCT((données!$L$2:$R$2=$I73)*(données!$A$3:$A$17=J$1)*(données!$B$3:$B$17=J$2)*données!$L$3:$R$17)*$J73)+(SUMPRODUCT((données!$L$2:$R$2=$I73)*(données!$A$3:$A$17=K$1)*(données!$B$3:$B$17=K$2)*données!$L$3:$R$17)*$K73)+(SUMPRODUCT((données!$L$2:$R$2=$I73)*(données!$A$3:$A$17=L$1)*(données!$B$3:$B$17=L$2)*données!$L$3:$R$17)*$L73)+(SUMPRODUCT((données!$L$2:$R$2=$I73)*(données!$A$3:$A$17=M$1)*(données!$B$3:$B$17=M$2)*données!$L$3:$R$17)*$M73)+(SUMPRODUCT((données!$L$2:$R$2=$I73)*(données!$A$3:$A$17=N$1)*(données!$B$3:$B$17=N$2)*données!$L$3:$R$17)*$N73)+(SUMPRODUCT((données!$L$2:$R$2=$I73)*(données!$A$3:$A$17=O$1)*(données!$B$3:$B$17=O$2)*données!$L$3:$R$17)*$O73)+(SUMPRODUCT((données!$L$2:$R$2=$I73)*(données!$A$3:$A$17=P$1)*(données!$B$3:$B$17=Q$2)*données!$L$3:$R$17)*$P73)+(SUMPRODUCT((données!$L$2:$R$2=$I73)*(données!$A$3:$A$17=Q$1)*(données!$B$3:$B$17=Q$2)*données!$L$3:$R$17)*$Q73)+(SUMPRODUCT((données!$L$2:$R$2=$I73)*(données!$A$3:$A$17=R$1)*(données!$B$3:$B$17=R$2)*données!$L$3:$R$17)*$R73)+(SUMPRODUCT((données!$L$2:$R$2=$I73)*(données!$A$3:$A$17=S$1)*(données!$B$3:$B$17=S$2)*données!$L$3:$R$17)*$S73)+(SUMPRODUCT((données!$L$2:$R$2=$I73)*(données!$A$3:$A$17=T$1)*(données!$B$3:$B$17=T$2)*données!$L$3:$R$17)*$T73)+(SUMPRODUCT((données!$L$2:$R$2=$I73)*(données!$A$3:$A$17=U$1)*(données!$B$3:$B$17=U$2)*données!$L$3:$R$17)*$U73)+(SUMPRODUCT((données!$L$2:$R$2=$I73)*(données!$A$3:$A$17=V$1)*(données!$B$3:$B$17=V$2)*données!$L$3:$R$17)*$V73)+(SUMPRODUCT((données!$L$2:$R$2=$I73)*(données!$A$3:$A$17=W$1)*(données!$B$3:$B$17=W$2)*données!$L$3:$R$17)*$W73)+(SUMPRODUCT((données!$L$2:$R$2=$I73)*(données!$A$3:$A$17=AA$1)*(données!$B$3:$B$17=AA$2)*données!$L$3:$R$17)*$AA73),2)</f>
        <v>0</v>
      </c>
      <c r="AE73" s="75" cm="1">
        <f t="array" aca="1" ref="AE73" ca="1">IFERROR(_xlfn.XLOOKUP(AE$1,INDIRECT("'"&amp;$A73&amp;"'!$a:$a"),INDIRECT("'"&amp;$A73&amp;"'!$f:$f"),FALSE),0)</f>
        <v>0</v>
      </c>
      <c r="AF73" s="75">
        <f t="shared" ca="1" si="17"/>
        <v>0</v>
      </c>
      <c r="AG73" s="75">
        <f t="shared" ca="1" si="18"/>
        <v>0</v>
      </c>
      <c r="AH73" s="74" cm="1">
        <f t="array" aca="1" ref="AH73" ca="1">IFERROR(_xlfn.XLOOKUP(AH$1,INDIRECT("'"&amp;$A73&amp;"'!$A:$A"),INDIRECT("'"&amp;$A73&amp;"'!$b:$b"),FALSE),0)</f>
        <v>0</v>
      </c>
      <c r="AI73" s="74">
        <f ca="1">IFERROR(_xlfn.XLOOKUP($I73,données!$A$33:$A$39,données!$D$33:$D$39,0),0)</f>
        <v>0</v>
      </c>
      <c r="AJ73" s="74">
        <f ca="1">IFERROR(_xlfn.XLOOKUP($I73,données!$A$33:$A$39,données!$E$33:$E$39,0),0)</f>
        <v>0</v>
      </c>
      <c r="AK73" s="74">
        <f ca="1">IFERROR(_xlfn.XLOOKUP($I73,données!$A$33:$A$39,données!$F$33:$F$39,0),0)</f>
        <v>0</v>
      </c>
      <c r="AL73" s="74">
        <f ca="1">IFERROR(_xlfn.XLOOKUP($I73,données!$A$33:$A$39,données!$G$33:$G$39,0),0)</f>
        <v>0</v>
      </c>
      <c r="AM73" s="74">
        <f ca="1">IFERROR(_xlfn.XLOOKUP($I73,données!$A$33:$A$39,données!$H$33:$H$39,0),0)</f>
        <v>0</v>
      </c>
      <c r="AN73" s="74"/>
      <c r="AO73" s="74"/>
      <c r="AP73" s="71"/>
      <c r="AQ73" s="82"/>
    </row>
    <row r="74" spans="1:43" s="68" customFormat="1" ht="14" x14ac:dyDescent="0.2">
      <c r="A74" s="71">
        <f t="shared" si="15"/>
        <v>70</v>
      </c>
      <c r="B74" s="71">
        <f t="shared" ca="1" si="13"/>
        <v>0</v>
      </c>
      <c r="C74" s="71">
        <f t="shared" ca="1" si="13"/>
        <v>0</v>
      </c>
      <c r="D74" s="71">
        <f t="shared" ca="1" si="13"/>
        <v>0</v>
      </c>
      <c r="E74" s="71">
        <f t="shared" ca="1" si="13"/>
        <v>0</v>
      </c>
      <c r="F74" s="71">
        <f t="shared" ca="1" si="16"/>
        <v>0</v>
      </c>
      <c r="G74" s="89">
        <f t="shared" ca="1" si="13"/>
        <v>0</v>
      </c>
      <c r="H74" s="72" cm="1">
        <f t="array" aca="1" ref="H74" ca="1">IFERROR(_xlfn.XLOOKUP(H$1,INDIRECT("'"&amp;$A74&amp;"'!$A:$A"),INDIRECT("'"&amp;$A74&amp;"'!$b:$b"),FALSE),0)</f>
        <v>0</v>
      </c>
      <c r="I74" s="71" cm="1">
        <f t="array" aca="1" ref="I74" ca="1">IFERROR(IF($H74="Oui",_xlfn.XLOOKUP(I$2,INDIRECT("'"&amp;$A74&amp;"'!$A:$A"),INDIRECT("'"&amp;$A74&amp;"'!$b:$b"),FALSE),_xlfn.XLOOKUP(I$1,INDIRECT("'"&amp;$A74&amp;"'!$C$19:$C$25"),INDIRECT("'"&amp;$A74&amp;"'!$A$19:$A$25"),données!$A$39)),0)</f>
        <v>0</v>
      </c>
      <c r="J74" s="73">
        <f t="shared" ca="1" si="19"/>
        <v>0</v>
      </c>
      <c r="K74" s="74">
        <f t="shared" ca="1" si="14"/>
        <v>0</v>
      </c>
      <c r="L74" s="74">
        <f t="shared" ca="1" si="14"/>
        <v>0</v>
      </c>
      <c r="M74" s="74">
        <f t="shared" ca="1" si="14"/>
        <v>0</v>
      </c>
      <c r="N74" s="74">
        <f t="shared" ca="1" si="14"/>
        <v>0</v>
      </c>
      <c r="O74" s="74">
        <f t="shared" ca="1" si="14"/>
        <v>0</v>
      </c>
      <c r="P74" s="74">
        <f t="shared" ca="1" si="14"/>
        <v>0</v>
      </c>
      <c r="Q74" s="74">
        <f t="shared" ca="1" si="14"/>
        <v>0</v>
      </c>
      <c r="R74" s="74">
        <f t="shared" ca="1" si="14"/>
        <v>0</v>
      </c>
      <c r="S74" s="74">
        <f t="shared" ca="1" si="14"/>
        <v>0</v>
      </c>
      <c r="T74" s="74">
        <f t="shared" ca="1" si="14"/>
        <v>0</v>
      </c>
      <c r="U74" s="74">
        <f t="shared" ca="1" si="14"/>
        <v>0</v>
      </c>
      <c r="V74" s="74">
        <f t="shared" ca="1" si="14"/>
        <v>0</v>
      </c>
      <c r="W74" s="74">
        <f t="shared" ca="1" si="14"/>
        <v>0</v>
      </c>
      <c r="X74" s="74">
        <f t="shared" ca="1" si="14"/>
        <v>0</v>
      </c>
      <c r="Y74" s="74">
        <f t="shared" ca="1" si="14"/>
        <v>0</v>
      </c>
      <c r="Z74" s="74">
        <f t="shared" ca="1" si="14"/>
        <v>0</v>
      </c>
      <c r="AA74" s="73">
        <f t="shared" ca="1" si="20"/>
        <v>0</v>
      </c>
      <c r="AB74" s="93"/>
      <c r="AC74" s="75">
        <f ca="1">ROUND(IF($H74="Oui",0,SUMIFS(données!$C$33:$C$39,données!$A$33:$A$39,$I74)),2)</f>
        <v>0</v>
      </c>
      <c r="AD74" s="75" cm="1">
        <f t="array" aca="1" ref="AD74" ca="1">ROUND((SUMPRODUCT((données!$L$2:$R$2=$I74)*(données!$A$3:$A$17=J$1)*(données!$B$3:$B$17=J$2)*données!$L$3:$R$17)*$J74)+(SUMPRODUCT((données!$L$2:$R$2=$I74)*(données!$A$3:$A$17=K$1)*(données!$B$3:$B$17=K$2)*données!$L$3:$R$17)*$K74)+(SUMPRODUCT((données!$L$2:$R$2=$I74)*(données!$A$3:$A$17=L$1)*(données!$B$3:$B$17=L$2)*données!$L$3:$R$17)*$L74)+(SUMPRODUCT((données!$L$2:$R$2=$I74)*(données!$A$3:$A$17=M$1)*(données!$B$3:$B$17=M$2)*données!$L$3:$R$17)*$M74)+(SUMPRODUCT((données!$L$2:$R$2=$I74)*(données!$A$3:$A$17=N$1)*(données!$B$3:$B$17=N$2)*données!$L$3:$R$17)*$N74)+(SUMPRODUCT((données!$L$2:$R$2=$I74)*(données!$A$3:$A$17=O$1)*(données!$B$3:$B$17=O$2)*données!$L$3:$R$17)*$O74)+(SUMPRODUCT((données!$L$2:$R$2=$I74)*(données!$A$3:$A$17=P$1)*(données!$B$3:$B$17=Q$2)*données!$L$3:$R$17)*$P74)+(SUMPRODUCT((données!$L$2:$R$2=$I74)*(données!$A$3:$A$17=Q$1)*(données!$B$3:$B$17=Q$2)*données!$L$3:$R$17)*$Q74)+(SUMPRODUCT((données!$L$2:$R$2=$I74)*(données!$A$3:$A$17=R$1)*(données!$B$3:$B$17=R$2)*données!$L$3:$R$17)*$R74)+(SUMPRODUCT((données!$L$2:$R$2=$I74)*(données!$A$3:$A$17=S$1)*(données!$B$3:$B$17=S$2)*données!$L$3:$R$17)*$S74)+(SUMPRODUCT((données!$L$2:$R$2=$I74)*(données!$A$3:$A$17=T$1)*(données!$B$3:$B$17=T$2)*données!$L$3:$R$17)*$T74)+(SUMPRODUCT((données!$L$2:$R$2=$I74)*(données!$A$3:$A$17=U$1)*(données!$B$3:$B$17=U$2)*données!$L$3:$R$17)*$U74)+(SUMPRODUCT((données!$L$2:$R$2=$I74)*(données!$A$3:$A$17=V$1)*(données!$B$3:$B$17=V$2)*données!$L$3:$R$17)*$V74)+(SUMPRODUCT((données!$L$2:$R$2=$I74)*(données!$A$3:$A$17=W$1)*(données!$B$3:$B$17=W$2)*données!$L$3:$R$17)*$W74)+(SUMPRODUCT((données!$L$2:$R$2=$I74)*(données!$A$3:$A$17=AA$1)*(données!$B$3:$B$17=AA$2)*données!$L$3:$R$17)*$AA74),2)</f>
        <v>0</v>
      </c>
      <c r="AE74" s="75" cm="1">
        <f t="array" aca="1" ref="AE74" ca="1">IFERROR(_xlfn.XLOOKUP(AE$1,INDIRECT("'"&amp;$A74&amp;"'!$a:$a"),INDIRECT("'"&amp;$A74&amp;"'!$f:$f"),FALSE),0)</f>
        <v>0</v>
      </c>
      <c r="AF74" s="75">
        <f t="shared" ca="1" si="17"/>
        <v>0</v>
      </c>
      <c r="AG74" s="75">
        <f t="shared" ca="1" si="18"/>
        <v>0</v>
      </c>
      <c r="AH74" s="74" cm="1">
        <f t="array" aca="1" ref="AH74" ca="1">IFERROR(_xlfn.XLOOKUP(AH$1,INDIRECT("'"&amp;$A74&amp;"'!$A:$A"),INDIRECT("'"&amp;$A74&amp;"'!$b:$b"),FALSE),0)</f>
        <v>0</v>
      </c>
      <c r="AI74" s="74">
        <f ca="1">IFERROR(_xlfn.XLOOKUP($I74,données!$A$33:$A$39,données!$D$33:$D$39,0),0)</f>
        <v>0</v>
      </c>
      <c r="AJ74" s="74">
        <f ca="1">IFERROR(_xlfn.XLOOKUP($I74,données!$A$33:$A$39,données!$E$33:$E$39,0),0)</f>
        <v>0</v>
      </c>
      <c r="AK74" s="74">
        <f ca="1">IFERROR(_xlfn.XLOOKUP($I74,données!$A$33:$A$39,données!$F$33:$F$39,0),0)</f>
        <v>0</v>
      </c>
      <c r="AL74" s="74">
        <f ca="1">IFERROR(_xlfn.XLOOKUP($I74,données!$A$33:$A$39,données!$G$33:$G$39,0),0)</f>
        <v>0</v>
      </c>
      <c r="AM74" s="74">
        <f ca="1">IFERROR(_xlfn.XLOOKUP($I74,données!$A$33:$A$39,données!$H$33:$H$39,0),0)</f>
        <v>0</v>
      </c>
      <c r="AN74" s="74"/>
      <c r="AO74" s="74"/>
      <c r="AP74" s="71"/>
      <c r="AQ74" s="82"/>
    </row>
    <row r="75" spans="1:43" s="68" customFormat="1" ht="14" x14ac:dyDescent="0.2">
      <c r="A75" s="71">
        <f t="shared" si="15"/>
        <v>71</v>
      </c>
      <c r="B75" s="71">
        <f t="shared" ca="1" si="13"/>
        <v>0</v>
      </c>
      <c r="C75" s="71">
        <f t="shared" ca="1" si="13"/>
        <v>0</v>
      </c>
      <c r="D75" s="71">
        <f t="shared" ca="1" si="13"/>
        <v>0</v>
      </c>
      <c r="E75" s="71">
        <f t="shared" ca="1" si="13"/>
        <v>0</v>
      </c>
      <c r="F75" s="71">
        <f t="shared" ca="1" si="16"/>
        <v>0</v>
      </c>
      <c r="G75" s="89">
        <f t="shared" ca="1" si="13"/>
        <v>0</v>
      </c>
      <c r="H75" s="72" cm="1">
        <f t="array" aca="1" ref="H75" ca="1">IFERROR(_xlfn.XLOOKUP(H$1,INDIRECT("'"&amp;$A75&amp;"'!$A:$A"),INDIRECT("'"&amp;$A75&amp;"'!$b:$b"),FALSE),0)</f>
        <v>0</v>
      </c>
      <c r="I75" s="71" cm="1">
        <f t="array" aca="1" ref="I75" ca="1">IFERROR(IF($H75="Oui",_xlfn.XLOOKUP(I$2,INDIRECT("'"&amp;$A75&amp;"'!$A:$A"),INDIRECT("'"&amp;$A75&amp;"'!$b:$b"),FALSE),_xlfn.XLOOKUP(I$1,INDIRECT("'"&amp;$A75&amp;"'!$C$19:$C$25"),INDIRECT("'"&amp;$A75&amp;"'!$A$19:$A$25"),données!$A$39)),0)</f>
        <v>0</v>
      </c>
      <c r="J75" s="73">
        <f t="shared" ca="1" si="19"/>
        <v>0</v>
      </c>
      <c r="K75" s="74">
        <f t="shared" ca="1" si="14"/>
        <v>0</v>
      </c>
      <c r="L75" s="74">
        <f t="shared" ca="1" si="14"/>
        <v>0</v>
      </c>
      <c r="M75" s="74">
        <f t="shared" ca="1" si="14"/>
        <v>0</v>
      </c>
      <c r="N75" s="74">
        <f t="shared" ca="1" si="14"/>
        <v>0</v>
      </c>
      <c r="O75" s="74">
        <f t="shared" ca="1" si="14"/>
        <v>0</v>
      </c>
      <c r="P75" s="74">
        <f t="shared" ca="1" si="14"/>
        <v>0</v>
      </c>
      <c r="Q75" s="74">
        <f t="shared" ca="1" si="14"/>
        <v>0</v>
      </c>
      <c r="R75" s="74">
        <f t="shared" ca="1" si="14"/>
        <v>0</v>
      </c>
      <c r="S75" s="74">
        <f t="shared" ca="1" si="14"/>
        <v>0</v>
      </c>
      <c r="T75" s="74">
        <f t="shared" ca="1" si="14"/>
        <v>0</v>
      </c>
      <c r="U75" s="74">
        <f t="shared" ca="1" si="14"/>
        <v>0</v>
      </c>
      <c r="V75" s="74">
        <f t="shared" ca="1" si="14"/>
        <v>0</v>
      </c>
      <c r="W75" s="74">
        <f t="shared" ca="1" si="14"/>
        <v>0</v>
      </c>
      <c r="X75" s="74">
        <f t="shared" ca="1" si="14"/>
        <v>0</v>
      </c>
      <c r="Y75" s="74">
        <f t="shared" ca="1" si="14"/>
        <v>0</v>
      </c>
      <c r="Z75" s="74">
        <f t="shared" ca="1" si="14"/>
        <v>0</v>
      </c>
      <c r="AA75" s="73">
        <f t="shared" ca="1" si="20"/>
        <v>0</v>
      </c>
      <c r="AB75" s="93"/>
      <c r="AC75" s="75">
        <f ca="1">ROUND(IF($H75="Oui",0,SUMIFS(données!$C$33:$C$39,données!$A$33:$A$39,$I75)),2)</f>
        <v>0</v>
      </c>
      <c r="AD75" s="75" cm="1">
        <f t="array" aca="1" ref="AD75" ca="1">ROUND((SUMPRODUCT((données!$L$2:$R$2=$I75)*(données!$A$3:$A$17=J$1)*(données!$B$3:$B$17=J$2)*données!$L$3:$R$17)*$J75)+(SUMPRODUCT((données!$L$2:$R$2=$I75)*(données!$A$3:$A$17=K$1)*(données!$B$3:$B$17=K$2)*données!$L$3:$R$17)*$K75)+(SUMPRODUCT((données!$L$2:$R$2=$I75)*(données!$A$3:$A$17=L$1)*(données!$B$3:$B$17=L$2)*données!$L$3:$R$17)*$L75)+(SUMPRODUCT((données!$L$2:$R$2=$I75)*(données!$A$3:$A$17=M$1)*(données!$B$3:$B$17=M$2)*données!$L$3:$R$17)*$M75)+(SUMPRODUCT((données!$L$2:$R$2=$I75)*(données!$A$3:$A$17=N$1)*(données!$B$3:$B$17=N$2)*données!$L$3:$R$17)*$N75)+(SUMPRODUCT((données!$L$2:$R$2=$I75)*(données!$A$3:$A$17=O$1)*(données!$B$3:$B$17=O$2)*données!$L$3:$R$17)*$O75)+(SUMPRODUCT((données!$L$2:$R$2=$I75)*(données!$A$3:$A$17=P$1)*(données!$B$3:$B$17=Q$2)*données!$L$3:$R$17)*$P75)+(SUMPRODUCT((données!$L$2:$R$2=$I75)*(données!$A$3:$A$17=Q$1)*(données!$B$3:$B$17=Q$2)*données!$L$3:$R$17)*$Q75)+(SUMPRODUCT((données!$L$2:$R$2=$I75)*(données!$A$3:$A$17=R$1)*(données!$B$3:$B$17=R$2)*données!$L$3:$R$17)*$R75)+(SUMPRODUCT((données!$L$2:$R$2=$I75)*(données!$A$3:$A$17=S$1)*(données!$B$3:$B$17=S$2)*données!$L$3:$R$17)*$S75)+(SUMPRODUCT((données!$L$2:$R$2=$I75)*(données!$A$3:$A$17=T$1)*(données!$B$3:$B$17=T$2)*données!$L$3:$R$17)*$T75)+(SUMPRODUCT((données!$L$2:$R$2=$I75)*(données!$A$3:$A$17=U$1)*(données!$B$3:$B$17=U$2)*données!$L$3:$R$17)*$U75)+(SUMPRODUCT((données!$L$2:$R$2=$I75)*(données!$A$3:$A$17=V$1)*(données!$B$3:$B$17=V$2)*données!$L$3:$R$17)*$V75)+(SUMPRODUCT((données!$L$2:$R$2=$I75)*(données!$A$3:$A$17=W$1)*(données!$B$3:$B$17=W$2)*données!$L$3:$R$17)*$W75)+(SUMPRODUCT((données!$L$2:$R$2=$I75)*(données!$A$3:$A$17=AA$1)*(données!$B$3:$B$17=AA$2)*données!$L$3:$R$17)*$AA75),2)</f>
        <v>0</v>
      </c>
      <c r="AE75" s="75" cm="1">
        <f t="array" aca="1" ref="AE75" ca="1">IFERROR(_xlfn.XLOOKUP(AE$1,INDIRECT("'"&amp;$A75&amp;"'!$a:$a"),INDIRECT("'"&amp;$A75&amp;"'!$f:$f"),FALSE),0)</f>
        <v>0</v>
      </c>
      <c r="AF75" s="75">
        <f t="shared" ca="1" si="17"/>
        <v>0</v>
      </c>
      <c r="AG75" s="75">
        <f t="shared" ca="1" si="18"/>
        <v>0</v>
      </c>
      <c r="AH75" s="74" cm="1">
        <f t="array" aca="1" ref="AH75" ca="1">IFERROR(_xlfn.XLOOKUP(AH$1,INDIRECT("'"&amp;$A75&amp;"'!$A:$A"),INDIRECT("'"&amp;$A75&amp;"'!$b:$b"),FALSE),0)</f>
        <v>0</v>
      </c>
      <c r="AI75" s="74">
        <f ca="1">IFERROR(_xlfn.XLOOKUP($I75,données!$A$33:$A$39,données!$D$33:$D$39,0),0)</f>
        <v>0</v>
      </c>
      <c r="AJ75" s="74">
        <f ca="1">IFERROR(_xlfn.XLOOKUP($I75,données!$A$33:$A$39,données!$E$33:$E$39,0),0)</f>
        <v>0</v>
      </c>
      <c r="AK75" s="74">
        <f ca="1">IFERROR(_xlfn.XLOOKUP($I75,données!$A$33:$A$39,données!$F$33:$F$39,0),0)</f>
        <v>0</v>
      </c>
      <c r="AL75" s="74">
        <f ca="1">IFERROR(_xlfn.XLOOKUP($I75,données!$A$33:$A$39,données!$G$33:$G$39,0),0)</f>
        <v>0</v>
      </c>
      <c r="AM75" s="74">
        <f ca="1">IFERROR(_xlfn.XLOOKUP($I75,données!$A$33:$A$39,données!$H$33:$H$39,0),0)</f>
        <v>0</v>
      </c>
      <c r="AN75" s="74"/>
      <c r="AO75" s="74"/>
      <c r="AP75" s="71"/>
      <c r="AQ75" s="82"/>
    </row>
    <row r="76" spans="1:43" s="68" customFormat="1" ht="14" x14ac:dyDescent="0.2">
      <c r="A76" s="71">
        <f t="shared" si="15"/>
        <v>72</v>
      </c>
      <c r="B76" s="71">
        <f t="shared" ca="1" si="13"/>
        <v>0</v>
      </c>
      <c r="C76" s="71">
        <f t="shared" ca="1" si="13"/>
        <v>0</v>
      </c>
      <c r="D76" s="71">
        <f t="shared" ca="1" si="13"/>
        <v>0</v>
      </c>
      <c r="E76" s="71">
        <f t="shared" ca="1" si="13"/>
        <v>0</v>
      </c>
      <c r="F76" s="71">
        <f t="shared" ca="1" si="16"/>
        <v>0</v>
      </c>
      <c r="G76" s="89">
        <f t="shared" ca="1" si="13"/>
        <v>0</v>
      </c>
      <c r="H76" s="72" cm="1">
        <f t="array" aca="1" ref="H76" ca="1">IFERROR(_xlfn.XLOOKUP(H$1,INDIRECT("'"&amp;$A76&amp;"'!$A:$A"),INDIRECT("'"&amp;$A76&amp;"'!$b:$b"),FALSE),0)</f>
        <v>0</v>
      </c>
      <c r="I76" s="71" cm="1">
        <f t="array" aca="1" ref="I76" ca="1">IFERROR(IF($H76="Oui",_xlfn.XLOOKUP(I$2,INDIRECT("'"&amp;$A76&amp;"'!$A:$A"),INDIRECT("'"&amp;$A76&amp;"'!$b:$b"),FALSE),_xlfn.XLOOKUP(I$1,INDIRECT("'"&amp;$A76&amp;"'!$C$19:$C$25"),INDIRECT("'"&amp;$A76&amp;"'!$A$19:$A$25"),données!$A$39)),0)</f>
        <v>0</v>
      </c>
      <c r="J76" s="73">
        <f t="shared" ca="1" si="19"/>
        <v>0</v>
      </c>
      <c r="K76" s="74">
        <f t="shared" ca="1" si="14"/>
        <v>0</v>
      </c>
      <c r="L76" s="74">
        <f t="shared" ca="1" si="14"/>
        <v>0</v>
      </c>
      <c r="M76" s="74">
        <f t="shared" ca="1" si="14"/>
        <v>0</v>
      </c>
      <c r="N76" s="74">
        <f t="shared" ca="1" si="14"/>
        <v>0</v>
      </c>
      <c r="O76" s="74">
        <f t="shared" ca="1" si="14"/>
        <v>0</v>
      </c>
      <c r="P76" s="74">
        <f t="shared" ca="1" si="14"/>
        <v>0</v>
      </c>
      <c r="Q76" s="74">
        <f t="shared" ca="1" si="14"/>
        <v>0</v>
      </c>
      <c r="R76" s="74">
        <f t="shared" ca="1" si="14"/>
        <v>0</v>
      </c>
      <c r="S76" s="74">
        <f t="shared" ca="1" si="14"/>
        <v>0</v>
      </c>
      <c r="T76" s="74">
        <f t="shared" ca="1" si="14"/>
        <v>0</v>
      </c>
      <c r="U76" s="74">
        <f t="shared" ca="1" si="14"/>
        <v>0</v>
      </c>
      <c r="V76" s="74">
        <f t="shared" ca="1" si="14"/>
        <v>0</v>
      </c>
      <c r="W76" s="74">
        <f t="shared" ca="1" si="14"/>
        <v>0</v>
      </c>
      <c r="X76" s="74">
        <f t="shared" ca="1" si="14"/>
        <v>0</v>
      </c>
      <c r="Y76" s="74">
        <f t="shared" ca="1" si="14"/>
        <v>0</v>
      </c>
      <c r="Z76" s="74">
        <f t="shared" ca="1" si="14"/>
        <v>0</v>
      </c>
      <c r="AA76" s="73">
        <f t="shared" ca="1" si="20"/>
        <v>0</v>
      </c>
      <c r="AB76" s="93"/>
      <c r="AC76" s="75">
        <f ca="1">ROUND(IF($H76="Oui",0,SUMIFS(données!$C$33:$C$39,données!$A$33:$A$39,$I76)),2)</f>
        <v>0</v>
      </c>
      <c r="AD76" s="75" cm="1">
        <f t="array" aca="1" ref="AD76" ca="1">ROUND((SUMPRODUCT((données!$L$2:$R$2=$I76)*(données!$A$3:$A$17=J$1)*(données!$B$3:$B$17=J$2)*données!$L$3:$R$17)*$J76)+(SUMPRODUCT((données!$L$2:$R$2=$I76)*(données!$A$3:$A$17=K$1)*(données!$B$3:$B$17=K$2)*données!$L$3:$R$17)*$K76)+(SUMPRODUCT((données!$L$2:$R$2=$I76)*(données!$A$3:$A$17=L$1)*(données!$B$3:$B$17=L$2)*données!$L$3:$R$17)*$L76)+(SUMPRODUCT((données!$L$2:$R$2=$I76)*(données!$A$3:$A$17=M$1)*(données!$B$3:$B$17=M$2)*données!$L$3:$R$17)*$M76)+(SUMPRODUCT((données!$L$2:$R$2=$I76)*(données!$A$3:$A$17=N$1)*(données!$B$3:$B$17=N$2)*données!$L$3:$R$17)*$N76)+(SUMPRODUCT((données!$L$2:$R$2=$I76)*(données!$A$3:$A$17=O$1)*(données!$B$3:$B$17=O$2)*données!$L$3:$R$17)*$O76)+(SUMPRODUCT((données!$L$2:$R$2=$I76)*(données!$A$3:$A$17=P$1)*(données!$B$3:$B$17=Q$2)*données!$L$3:$R$17)*$P76)+(SUMPRODUCT((données!$L$2:$R$2=$I76)*(données!$A$3:$A$17=Q$1)*(données!$B$3:$B$17=Q$2)*données!$L$3:$R$17)*$Q76)+(SUMPRODUCT((données!$L$2:$R$2=$I76)*(données!$A$3:$A$17=R$1)*(données!$B$3:$B$17=R$2)*données!$L$3:$R$17)*$R76)+(SUMPRODUCT((données!$L$2:$R$2=$I76)*(données!$A$3:$A$17=S$1)*(données!$B$3:$B$17=S$2)*données!$L$3:$R$17)*$S76)+(SUMPRODUCT((données!$L$2:$R$2=$I76)*(données!$A$3:$A$17=T$1)*(données!$B$3:$B$17=T$2)*données!$L$3:$R$17)*$T76)+(SUMPRODUCT((données!$L$2:$R$2=$I76)*(données!$A$3:$A$17=U$1)*(données!$B$3:$B$17=U$2)*données!$L$3:$R$17)*$U76)+(SUMPRODUCT((données!$L$2:$R$2=$I76)*(données!$A$3:$A$17=V$1)*(données!$B$3:$B$17=V$2)*données!$L$3:$R$17)*$V76)+(SUMPRODUCT((données!$L$2:$R$2=$I76)*(données!$A$3:$A$17=W$1)*(données!$B$3:$B$17=W$2)*données!$L$3:$R$17)*$W76)+(SUMPRODUCT((données!$L$2:$R$2=$I76)*(données!$A$3:$A$17=AA$1)*(données!$B$3:$B$17=AA$2)*données!$L$3:$R$17)*$AA76),2)</f>
        <v>0</v>
      </c>
      <c r="AE76" s="75" cm="1">
        <f t="array" aca="1" ref="AE76" ca="1">IFERROR(_xlfn.XLOOKUP(AE$1,INDIRECT("'"&amp;$A76&amp;"'!$a:$a"),INDIRECT("'"&amp;$A76&amp;"'!$f:$f"),FALSE),0)</f>
        <v>0</v>
      </c>
      <c r="AF76" s="75">
        <f t="shared" ca="1" si="17"/>
        <v>0</v>
      </c>
      <c r="AG76" s="75">
        <f t="shared" ca="1" si="18"/>
        <v>0</v>
      </c>
      <c r="AH76" s="74" cm="1">
        <f t="array" aca="1" ref="AH76" ca="1">IFERROR(_xlfn.XLOOKUP(AH$1,INDIRECT("'"&amp;$A76&amp;"'!$A:$A"),INDIRECT("'"&amp;$A76&amp;"'!$b:$b"),FALSE),0)</f>
        <v>0</v>
      </c>
      <c r="AI76" s="74">
        <f ca="1">IFERROR(_xlfn.XLOOKUP($I76,données!$A$33:$A$39,données!$D$33:$D$39,0),0)</f>
        <v>0</v>
      </c>
      <c r="AJ76" s="74">
        <f ca="1">IFERROR(_xlfn.XLOOKUP($I76,données!$A$33:$A$39,données!$E$33:$E$39,0),0)</f>
        <v>0</v>
      </c>
      <c r="AK76" s="74">
        <f ca="1">IFERROR(_xlfn.XLOOKUP($I76,données!$A$33:$A$39,données!$F$33:$F$39,0),0)</f>
        <v>0</v>
      </c>
      <c r="AL76" s="74">
        <f ca="1">IFERROR(_xlfn.XLOOKUP($I76,données!$A$33:$A$39,données!$G$33:$G$39,0),0)</f>
        <v>0</v>
      </c>
      <c r="AM76" s="74">
        <f ca="1">IFERROR(_xlfn.XLOOKUP($I76,données!$A$33:$A$39,données!$H$33:$H$39,0),0)</f>
        <v>0</v>
      </c>
      <c r="AN76" s="74"/>
      <c r="AO76" s="74"/>
      <c r="AP76" s="71"/>
      <c r="AQ76" s="82"/>
    </row>
    <row r="77" spans="1:43" s="68" customFormat="1" ht="14" x14ac:dyDescent="0.2">
      <c r="A77" s="71">
        <f t="shared" si="15"/>
        <v>73</v>
      </c>
      <c r="B77" s="71">
        <f t="shared" ca="1" si="13"/>
        <v>0</v>
      </c>
      <c r="C77" s="71">
        <f t="shared" ca="1" si="13"/>
        <v>0</v>
      </c>
      <c r="D77" s="71">
        <f t="shared" ca="1" si="13"/>
        <v>0</v>
      </c>
      <c r="E77" s="71">
        <f t="shared" ca="1" si="13"/>
        <v>0</v>
      </c>
      <c r="F77" s="71">
        <f t="shared" ca="1" si="16"/>
        <v>0</v>
      </c>
      <c r="G77" s="89">
        <f t="shared" ca="1" si="13"/>
        <v>0</v>
      </c>
      <c r="H77" s="72" cm="1">
        <f t="array" aca="1" ref="H77" ca="1">IFERROR(_xlfn.XLOOKUP(H$1,INDIRECT("'"&amp;$A77&amp;"'!$A:$A"),INDIRECT("'"&amp;$A77&amp;"'!$b:$b"),FALSE),0)</f>
        <v>0</v>
      </c>
      <c r="I77" s="71" cm="1">
        <f t="array" aca="1" ref="I77" ca="1">IFERROR(IF($H77="Oui",_xlfn.XLOOKUP(I$2,INDIRECT("'"&amp;$A77&amp;"'!$A:$A"),INDIRECT("'"&amp;$A77&amp;"'!$b:$b"),FALSE),_xlfn.XLOOKUP(I$1,INDIRECT("'"&amp;$A77&amp;"'!$C$19:$C$25"),INDIRECT("'"&amp;$A77&amp;"'!$A$19:$A$25"),données!$A$39)),0)</f>
        <v>0</v>
      </c>
      <c r="J77" s="73">
        <f t="shared" ca="1" si="19"/>
        <v>0</v>
      </c>
      <c r="K77" s="74">
        <f t="shared" ca="1" si="14"/>
        <v>0</v>
      </c>
      <c r="L77" s="74">
        <f t="shared" ca="1" si="14"/>
        <v>0</v>
      </c>
      <c r="M77" s="74">
        <f t="shared" ca="1" si="14"/>
        <v>0</v>
      </c>
      <c r="N77" s="74">
        <f t="shared" ca="1" si="14"/>
        <v>0</v>
      </c>
      <c r="O77" s="74">
        <f t="shared" ca="1" si="14"/>
        <v>0</v>
      </c>
      <c r="P77" s="74">
        <f t="shared" ca="1" si="14"/>
        <v>0</v>
      </c>
      <c r="Q77" s="74">
        <f t="shared" ca="1" si="14"/>
        <v>0</v>
      </c>
      <c r="R77" s="74">
        <f t="shared" ca="1" si="14"/>
        <v>0</v>
      </c>
      <c r="S77" s="74">
        <f t="shared" ca="1" si="14"/>
        <v>0</v>
      </c>
      <c r="T77" s="74">
        <f t="shared" ca="1" si="14"/>
        <v>0</v>
      </c>
      <c r="U77" s="74">
        <f t="shared" ca="1" si="14"/>
        <v>0</v>
      </c>
      <c r="V77" s="74">
        <f t="shared" ca="1" si="14"/>
        <v>0</v>
      </c>
      <c r="W77" s="74">
        <f t="shared" ca="1" si="14"/>
        <v>0</v>
      </c>
      <c r="X77" s="74">
        <f t="shared" ca="1" si="14"/>
        <v>0</v>
      </c>
      <c r="Y77" s="74">
        <f t="shared" ca="1" si="14"/>
        <v>0</v>
      </c>
      <c r="Z77" s="74">
        <f t="shared" ca="1" si="14"/>
        <v>0</v>
      </c>
      <c r="AA77" s="73">
        <f t="shared" ca="1" si="20"/>
        <v>0</v>
      </c>
      <c r="AB77" s="93"/>
      <c r="AC77" s="75">
        <f ca="1">ROUND(IF($H77="Oui",0,SUMIFS(données!$C$33:$C$39,données!$A$33:$A$39,$I77)),2)</f>
        <v>0</v>
      </c>
      <c r="AD77" s="75" cm="1">
        <f t="array" aca="1" ref="AD77" ca="1">ROUND((SUMPRODUCT((données!$L$2:$R$2=$I77)*(données!$A$3:$A$17=J$1)*(données!$B$3:$B$17=J$2)*données!$L$3:$R$17)*$J77)+(SUMPRODUCT((données!$L$2:$R$2=$I77)*(données!$A$3:$A$17=K$1)*(données!$B$3:$B$17=K$2)*données!$L$3:$R$17)*$K77)+(SUMPRODUCT((données!$L$2:$R$2=$I77)*(données!$A$3:$A$17=L$1)*(données!$B$3:$B$17=L$2)*données!$L$3:$R$17)*$L77)+(SUMPRODUCT((données!$L$2:$R$2=$I77)*(données!$A$3:$A$17=M$1)*(données!$B$3:$B$17=M$2)*données!$L$3:$R$17)*$M77)+(SUMPRODUCT((données!$L$2:$R$2=$I77)*(données!$A$3:$A$17=N$1)*(données!$B$3:$B$17=N$2)*données!$L$3:$R$17)*$N77)+(SUMPRODUCT((données!$L$2:$R$2=$I77)*(données!$A$3:$A$17=O$1)*(données!$B$3:$B$17=O$2)*données!$L$3:$R$17)*$O77)+(SUMPRODUCT((données!$L$2:$R$2=$I77)*(données!$A$3:$A$17=P$1)*(données!$B$3:$B$17=Q$2)*données!$L$3:$R$17)*$P77)+(SUMPRODUCT((données!$L$2:$R$2=$I77)*(données!$A$3:$A$17=Q$1)*(données!$B$3:$B$17=Q$2)*données!$L$3:$R$17)*$Q77)+(SUMPRODUCT((données!$L$2:$R$2=$I77)*(données!$A$3:$A$17=R$1)*(données!$B$3:$B$17=R$2)*données!$L$3:$R$17)*$R77)+(SUMPRODUCT((données!$L$2:$R$2=$I77)*(données!$A$3:$A$17=S$1)*(données!$B$3:$B$17=S$2)*données!$L$3:$R$17)*$S77)+(SUMPRODUCT((données!$L$2:$R$2=$I77)*(données!$A$3:$A$17=T$1)*(données!$B$3:$B$17=T$2)*données!$L$3:$R$17)*$T77)+(SUMPRODUCT((données!$L$2:$R$2=$I77)*(données!$A$3:$A$17=U$1)*(données!$B$3:$B$17=U$2)*données!$L$3:$R$17)*$U77)+(SUMPRODUCT((données!$L$2:$R$2=$I77)*(données!$A$3:$A$17=V$1)*(données!$B$3:$B$17=V$2)*données!$L$3:$R$17)*$V77)+(SUMPRODUCT((données!$L$2:$R$2=$I77)*(données!$A$3:$A$17=W$1)*(données!$B$3:$B$17=W$2)*données!$L$3:$R$17)*$W77)+(SUMPRODUCT((données!$L$2:$R$2=$I77)*(données!$A$3:$A$17=AA$1)*(données!$B$3:$B$17=AA$2)*données!$L$3:$R$17)*$AA77),2)</f>
        <v>0</v>
      </c>
      <c r="AE77" s="75" cm="1">
        <f t="array" aca="1" ref="AE77" ca="1">IFERROR(_xlfn.XLOOKUP(AE$1,INDIRECT("'"&amp;$A77&amp;"'!$a:$a"),INDIRECT("'"&amp;$A77&amp;"'!$f:$f"),FALSE),0)</f>
        <v>0</v>
      </c>
      <c r="AF77" s="75">
        <f t="shared" ca="1" si="17"/>
        <v>0</v>
      </c>
      <c r="AG77" s="75">
        <f t="shared" ca="1" si="18"/>
        <v>0</v>
      </c>
      <c r="AH77" s="74" cm="1">
        <f t="array" aca="1" ref="AH77" ca="1">IFERROR(_xlfn.XLOOKUP(AH$1,INDIRECT("'"&amp;$A77&amp;"'!$A:$A"),INDIRECT("'"&amp;$A77&amp;"'!$b:$b"),FALSE),0)</f>
        <v>0</v>
      </c>
      <c r="AI77" s="74">
        <f ca="1">IFERROR(_xlfn.XLOOKUP($I77,données!$A$33:$A$39,données!$D$33:$D$39,0),0)</f>
        <v>0</v>
      </c>
      <c r="AJ77" s="74">
        <f ca="1">IFERROR(_xlfn.XLOOKUP($I77,données!$A$33:$A$39,données!$E$33:$E$39,0),0)</f>
        <v>0</v>
      </c>
      <c r="AK77" s="74">
        <f ca="1">IFERROR(_xlfn.XLOOKUP($I77,données!$A$33:$A$39,données!$F$33:$F$39,0),0)</f>
        <v>0</v>
      </c>
      <c r="AL77" s="74">
        <f ca="1">IFERROR(_xlfn.XLOOKUP($I77,données!$A$33:$A$39,données!$G$33:$G$39,0),0)</f>
        <v>0</v>
      </c>
      <c r="AM77" s="74">
        <f ca="1">IFERROR(_xlfn.XLOOKUP($I77,données!$A$33:$A$39,données!$H$33:$H$39,0),0)</f>
        <v>0</v>
      </c>
      <c r="AN77" s="74"/>
      <c r="AO77" s="74"/>
      <c r="AP77" s="71"/>
      <c r="AQ77" s="82"/>
    </row>
    <row r="78" spans="1:43" s="68" customFormat="1" ht="14" x14ac:dyDescent="0.2">
      <c r="A78" s="71">
        <f t="shared" si="15"/>
        <v>74</v>
      </c>
      <c r="B78" s="71">
        <f t="shared" ca="1" si="13"/>
        <v>0</v>
      </c>
      <c r="C78" s="71">
        <f t="shared" ca="1" si="13"/>
        <v>0</v>
      </c>
      <c r="D78" s="71">
        <f t="shared" ca="1" si="13"/>
        <v>0</v>
      </c>
      <c r="E78" s="71">
        <f t="shared" ca="1" si="13"/>
        <v>0</v>
      </c>
      <c r="F78" s="71">
        <f t="shared" ca="1" si="16"/>
        <v>0</v>
      </c>
      <c r="G78" s="89">
        <f t="shared" ca="1" si="13"/>
        <v>0</v>
      </c>
      <c r="H78" s="72" cm="1">
        <f t="array" aca="1" ref="H78" ca="1">IFERROR(_xlfn.XLOOKUP(H$1,INDIRECT("'"&amp;$A78&amp;"'!$A:$A"),INDIRECT("'"&amp;$A78&amp;"'!$b:$b"),FALSE),0)</f>
        <v>0</v>
      </c>
      <c r="I78" s="71" cm="1">
        <f t="array" aca="1" ref="I78" ca="1">IFERROR(IF($H78="Oui",_xlfn.XLOOKUP(I$2,INDIRECT("'"&amp;$A78&amp;"'!$A:$A"),INDIRECT("'"&amp;$A78&amp;"'!$b:$b"),FALSE),_xlfn.XLOOKUP(I$1,INDIRECT("'"&amp;$A78&amp;"'!$C$19:$C$25"),INDIRECT("'"&amp;$A78&amp;"'!$A$19:$A$25"),données!$A$39)),0)</f>
        <v>0</v>
      </c>
      <c r="J78" s="73">
        <f t="shared" ca="1" si="19"/>
        <v>0</v>
      </c>
      <c r="K78" s="74">
        <f t="shared" ca="1" si="14"/>
        <v>0</v>
      </c>
      <c r="L78" s="74">
        <f t="shared" ca="1" si="14"/>
        <v>0</v>
      </c>
      <c r="M78" s="74">
        <f t="shared" ca="1" si="14"/>
        <v>0</v>
      </c>
      <c r="N78" s="74">
        <f t="shared" ca="1" si="14"/>
        <v>0</v>
      </c>
      <c r="O78" s="74">
        <f t="shared" ca="1" si="14"/>
        <v>0</v>
      </c>
      <c r="P78" s="74">
        <f t="shared" ca="1" si="14"/>
        <v>0</v>
      </c>
      <c r="Q78" s="74">
        <f t="shared" ca="1" si="14"/>
        <v>0</v>
      </c>
      <c r="R78" s="74">
        <f t="shared" ca="1" si="14"/>
        <v>0</v>
      </c>
      <c r="S78" s="74">
        <f t="shared" ca="1" si="14"/>
        <v>0</v>
      </c>
      <c r="T78" s="74">
        <f t="shared" ca="1" si="14"/>
        <v>0</v>
      </c>
      <c r="U78" s="74">
        <f t="shared" ca="1" si="14"/>
        <v>0</v>
      </c>
      <c r="V78" s="74">
        <f t="shared" ca="1" si="14"/>
        <v>0</v>
      </c>
      <c r="W78" s="74">
        <f t="shared" ca="1" si="14"/>
        <v>0</v>
      </c>
      <c r="X78" s="74">
        <f t="shared" ca="1" si="14"/>
        <v>0</v>
      </c>
      <c r="Y78" s="74">
        <f t="shared" ca="1" si="14"/>
        <v>0</v>
      </c>
      <c r="Z78" s="74">
        <f t="shared" ca="1" si="14"/>
        <v>0</v>
      </c>
      <c r="AA78" s="73">
        <f t="shared" ca="1" si="20"/>
        <v>0</v>
      </c>
      <c r="AB78" s="93"/>
      <c r="AC78" s="75">
        <f ca="1">ROUND(IF($H78="Oui",0,SUMIFS(données!$C$33:$C$39,données!$A$33:$A$39,$I78)),2)</f>
        <v>0</v>
      </c>
      <c r="AD78" s="75" cm="1">
        <f t="array" aca="1" ref="AD78" ca="1">ROUND((SUMPRODUCT((données!$L$2:$R$2=$I78)*(données!$A$3:$A$17=J$1)*(données!$B$3:$B$17=J$2)*données!$L$3:$R$17)*$J78)+(SUMPRODUCT((données!$L$2:$R$2=$I78)*(données!$A$3:$A$17=K$1)*(données!$B$3:$B$17=K$2)*données!$L$3:$R$17)*$K78)+(SUMPRODUCT((données!$L$2:$R$2=$I78)*(données!$A$3:$A$17=L$1)*(données!$B$3:$B$17=L$2)*données!$L$3:$R$17)*$L78)+(SUMPRODUCT((données!$L$2:$R$2=$I78)*(données!$A$3:$A$17=M$1)*(données!$B$3:$B$17=M$2)*données!$L$3:$R$17)*$M78)+(SUMPRODUCT((données!$L$2:$R$2=$I78)*(données!$A$3:$A$17=N$1)*(données!$B$3:$B$17=N$2)*données!$L$3:$R$17)*$N78)+(SUMPRODUCT((données!$L$2:$R$2=$I78)*(données!$A$3:$A$17=O$1)*(données!$B$3:$B$17=O$2)*données!$L$3:$R$17)*$O78)+(SUMPRODUCT((données!$L$2:$R$2=$I78)*(données!$A$3:$A$17=P$1)*(données!$B$3:$B$17=Q$2)*données!$L$3:$R$17)*$P78)+(SUMPRODUCT((données!$L$2:$R$2=$I78)*(données!$A$3:$A$17=Q$1)*(données!$B$3:$B$17=Q$2)*données!$L$3:$R$17)*$Q78)+(SUMPRODUCT((données!$L$2:$R$2=$I78)*(données!$A$3:$A$17=R$1)*(données!$B$3:$B$17=R$2)*données!$L$3:$R$17)*$R78)+(SUMPRODUCT((données!$L$2:$R$2=$I78)*(données!$A$3:$A$17=S$1)*(données!$B$3:$B$17=S$2)*données!$L$3:$R$17)*$S78)+(SUMPRODUCT((données!$L$2:$R$2=$I78)*(données!$A$3:$A$17=T$1)*(données!$B$3:$B$17=T$2)*données!$L$3:$R$17)*$T78)+(SUMPRODUCT((données!$L$2:$R$2=$I78)*(données!$A$3:$A$17=U$1)*(données!$B$3:$B$17=U$2)*données!$L$3:$R$17)*$U78)+(SUMPRODUCT((données!$L$2:$R$2=$I78)*(données!$A$3:$A$17=V$1)*(données!$B$3:$B$17=V$2)*données!$L$3:$R$17)*$V78)+(SUMPRODUCT((données!$L$2:$R$2=$I78)*(données!$A$3:$A$17=W$1)*(données!$B$3:$B$17=W$2)*données!$L$3:$R$17)*$W78)+(SUMPRODUCT((données!$L$2:$R$2=$I78)*(données!$A$3:$A$17=AA$1)*(données!$B$3:$B$17=AA$2)*données!$L$3:$R$17)*$AA78),2)</f>
        <v>0</v>
      </c>
      <c r="AE78" s="75" cm="1">
        <f t="array" aca="1" ref="AE78" ca="1">IFERROR(_xlfn.XLOOKUP(AE$1,INDIRECT("'"&amp;$A78&amp;"'!$a:$a"),INDIRECT("'"&amp;$A78&amp;"'!$f:$f"),FALSE),0)</f>
        <v>0</v>
      </c>
      <c r="AF78" s="75">
        <f t="shared" ca="1" si="17"/>
        <v>0</v>
      </c>
      <c r="AG78" s="75">
        <f t="shared" ca="1" si="18"/>
        <v>0</v>
      </c>
      <c r="AH78" s="74" cm="1">
        <f t="array" aca="1" ref="AH78" ca="1">IFERROR(_xlfn.XLOOKUP(AH$1,INDIRECT("'"&amp;$A78&amp;"'!$A:$A"),INDIRECT("'"&amp;$A78&amp;"'!$b:$b"),FALSE),0)</f>
        <v>0</v>
      </c>
      <c r="AI78" s="74">
        <f ca="1">IFERROR(_xlfn.XLOOKUP($I78,données!$A$33:$A$39,données!$D$33:$D$39,0),0)</f>
        <v>0</v>
      </c>
      <c r="AJ78" s="74">
        <f ca="1">IFERROR(_xlfn.XLOOKUP($I78,données!$A$33:$A$39,données!$E$33:$E$39,0),0)</f>
        <v>0</v>
      </c>
      <c r="AK78" s="74">
        <f ca="1">IFERROR(_xlfn.XLOOKUP($I78,données!$A$33:$A$39,données!$F$33:$F$39,0),0)</f>
        <v>0</v>
      </c>
      <c r="AL78" s="74">
        <f ca="1">IFERROR(_xlfn.XLOOKUP($I78,données!$A$33:$A$39,données!$G$33:$G$39,0),0)</f>
        <v>0</v>
      </c>
      <c r="AM78" s="74">
        <f ca="1">IFERROR(_xlfn.XLOOKUP($I78,données!$A$33:$A$39,données!$H$33:$H$39,0),0)</f>
        <v>0</v>
      </c>
      <c r="AN78" s="74"/>
      <c r="AO78" s="74"/>
      <c r="AP78" s="71"/>
      <c r="AQ78" s="82"/>
    </row>
    <row r="79" spans="1:43" s="68" customFormat="1" ht="14" x14ac:dyDescent="0.2">
      <c r="A79" s="71">
        <f t="shared" si="15"/>
        <v>75</v>
      </c>
      <c r="B79" s="71">
        <f t="shared" ca="1" si="13"/>
        <v>0</v>
      </c>
      <c r="C79" s="71">
        <f t="shared" ca="1" si="13"/>
        <v>0</v>
      </c>
      <c r="D79" s="71">
        <f t="shared" ca="1" si="13"/>
        <v>0</v>
      </c>
      <c r="E79" s="71">
        <f t="shared" ca="1" si="13"/>
        <v>0</v>
      </c>
      <c r="F79" s="71">
        <f t="shared" ca="1" si="16"/>
        <v>0</v>
      </c>
      <c r="G79" s="89">
        <f t="shared" ca="1" si="13"/>
        <v>0</v>
      </c>
      <c r="H79" s="72" cm="1">
        <f t="array" aca="1" ref="H79" ca="1">IFERROR(_xlfn.XLOOKUP(H$1,INDIRECT("'"&amp;$A79&amp;"'!$A:$A"),INDIRECT("'"&amp;$A79&amp;"'!$b:$b"),FALSE),0)</f>
        <v>0</v>
      </c>
      <c r="I79" s="71" cm="1">
        <f t="array" aca="1" ref="I79" ca="1">IFERROR(IF($H79="Oui",_xlfn.XLOOKUP(I$2,INDIRECT("'"&amp;$A79&amp;"'!$A:$A"),INDIRECT("'"&amp;$A79&amp;"'!$b:$b"),FALSE),_xlfn.XLOOKUP(I$1,INDIRECT("'"&amp;$A79&amp;"'!$C$19:$C$25"),INDIRECT("'"&amp;$A79&amp;"'!$A$19:$A$25"),données!$A$39)),0)</f>
        <v>0</v>
      </c>
      <c r="J79" s="73">
        <f t="shared" ca="1" si="19"/>
        <v>0</v>
      </c>
      <c r="K79" s="74">
        <f t="shared" ca="1" si="14"/>
        <v>0</v>
      </c>
      <c r="L79" s="74">
        <f t="shared" ca="1" si="14"/>
        <v>0</v>
      </c>
      <c r="M79" s="74">
        <f t="shared" ca="1" si="14"/>
        <v>0</v>
      </c>
      <c r="N79" s="74">
        <f t="shared" ca="1" si="14"/>
        <v>0</v>
      </c>
      <c r="O79" s="74">
        <f t="shared" ca="1" si="14"/>
        <v>0</v>
      </c>
      <c r="P79" s="74">
        <f t="shared" ca="1" si="14"/>
        <v>0</v>
      </c>
      <c r="Q79" s="74">
        <f t="shared" ca="1" si="14"/>
        <v>0</v>
      </c>
      <c r="R79" s="74">
        <f t="shared" ca="1" si="14"/>
        <v>0</v>
      </c>
      <c r="S79" s="74">
        <f t="shared" ca="1" si="14"/>
        <v>0</v>
      </c>
      <c r="T79" s="74">
        <f t="shared" ca="1" si="14"/>
        <v>0</v>
      </c>
      <c r="U79" s="74">
        <f t="shared" ca="1" si="14"/>
        <v>0</v>
      </c>
      <c r="V79" s="74">
        <f t="shared" ca="1" si="14"/>
        <v>0</v>
      </c>
      <c r="W79" s="74">
        <f t="shared" ca="1" si="14"/>
        <v>0</v>
      </c>
      <c r="X79" s="74">
        <f t="shared" ca="1" si="14"/>
        <v>0</v>
      </c>
      <c r="Y79" s="74">
        <f t="shared" ca="1" si="14"/>
        <v>0</v>
      </c>
      <c r="Z79" s="74">
        <f t="shared" ca="1" si="14"/>
        <v>0</v>
      </c>
      <c r="AA79" s="73">
        <f t="shared" ca="1" si="20"/>
        <v>0</v>
      </c>
      <c r="AB79" s="93"/>
      <c r="AC79" s="75">
        <f ca="1">ROUND(IF($H79="Oui",0,SUMIFS(données!$C$33:$C$39,données!$A$33:$A$39,$I79)),2)</f>
        <v>0</v>
      </c>
      <c r="AD79" s="75" cm="1">
        <f t="array" aca="1" ref="AD79" ca="1">ROUND((SUMPRODUCT((données!$L$2:$R$2=$I79)*(données!$A$3:$A$17=J$1)*(données!$B$3:$B$17=J$2)*données!$L$3:$R$17)*$J79)+(SUMPRODUCT((données!$L$2:$R$2=$I79)*(données!$A$3:$A$17=K$1)*(données!$B$3:$B$17=K$2)*données!$L$3:$R$17)*$K79)+(SUMPRODUCT((données!$L$2:$R$2=$I79)*(données!$A$3:$A$17=L$1)*(données!$B$3:$B$17=L$2)*données!$L$3:$R$17)*$L79)+(SUMPRODUCT((données!$L$2:$R$2=$I79)*(données!$A$3:$A$17=M$1)*(données!$B$3:$B$17=M$2)*données!$L$3:$R$17)*$M79)+(SUMPRODUCT((données!$L$2:$R$2=$I79)*(données!$A$3:$A$17=N$1)*(données!$B$3:$B$17=N$2)*données!$L$3:$R$17)*$N79)+(SUMPRODUCT((données!$L$2:$R$2=$I79)*(données!$A$3:$A$17=O$1)*(données!$B$3:$B$17=O$2)*données!$L$3:$R$17)*$O79)+(SUMPRODUCT((données!$L$2:$R$2=$I79)*(données!$A$3:$A$17=P$1)*(données!$B$3:$B$17=Q$2)*données!$L$3:$R$17)*$P79)+(SUMPRODUCT((données!$L$2:$R$2=$I79)*(données!$A$3:$A$17=Q$1)*(données!$B$3:$B$17=Q$2)*données!$L$3:$R$17)*$Q79)+(SUMPRODUCT((données!$L$2:$R$2=$I79)*(données!$A$3:$A$17=R$1)*(données!$B$3:$B$17=R$2)*données!$L$3:$R$17)*$R79)+(SUMPRODUCT((données!$L$2:$R$2=$I79)*(données!$A$3:$A$17=S$1)*(données!$B$3:$B$17=S$2)*données!$L$3:$R$17)*$S79)+(SUMPRODUCT((données!$L$2:$R$2=$I79)*(données!$A$3:$A$17=T$1)*(données!$B$3:$B$17=T$2)*données!$L$3:$R$17)*$T79)+(SUMPRODUCT((données!$L$2:$R$2=$I79)*(données!$A$3:$A$17=U$1)*(données!$B$3:$B$17=U$2)*données!$L$3:$R$17)*$U79)+(SUMPRODUCT((données!$L$2:$R$2=$I79)*(données!$A$3:$A$17=V$1)*(données!$B$3:$B$17=V$2)*données!$L$3:$R$17)*$V79)+(SUMPRODUCT((données!$L$2:$R$2=$I79)*(données!$A$3:$A$17=W$1)*(données!$B$3:$B$17=W$2)*données!$L$3:$R$17)*$W79)+(SUMPRODUCT((données!$L$2:$R$2=$I79)*(données!$A$3:$A$17=AA$1)*(données!$B$3:$B$17=AA$2)*données!$L$3:$R$17)*$AA79),2)</f>
        <v>0</v>
      </c>
      <c r="AE79" s="75" cm="1">
        <f t="array" aca="1" ref="AE79" ca="1">IFERROR(_xlfn.XLOOKUP(AE$1,INDIRECT("'"&amp;$A79&amp;"'!$a:$a"),INDIRECT("'"&amp;$A79&amp;"'!$f:$f"),FALSE),0)</f>
        <v>0</v>
      </c>
      <c r="AF79" s="75">
        <f t="shared" ca="1" si="17"/>
        <v>0</v>
      </c>
      <c r="AG79" s="75">
        <f t="shared" ca="1" si="18"/>
        <v>0</v>
      </c>
      <c r="AH79" s="74" cm="1">
        <f t="array" aca="1" ref="AH79" ca="1">IFERROR(_xlfn.XLOOKUP(AH$1,INDIRECT("'"&amp;$A79&amp;"'!$A:$A"),INDIRECT("'"&amp;$A79&amp;"'!$b:$b"),FALSE),0)</f>
        <v>0</v>
      </c>
      <c r="AI79" s="74">
        <f ca="1">IFERROR(_xlfn.XLOOKUP($I79,données!$A$33:$A$39,données!$D$33:$D$39,0),0)</f>
        <v>0</v>
      </c>
      <c r="AJ79" s="74">
        <f ca="1">IFERROR(_xlfn.XLOOKUP($I79,données!$A$33:$A$39,données!$E$33:$E$39,0),0)</f>
        <v>0</v>
      </c>
      <c r="AK79" s="74">
        <f ca="1">IFERROR(_xlfn.XLOOKUP($I79,données!$A$33:$A$39,données!$F$33:$F$39,0),0)</f>
        <v>0</v>
      </c>
      <c r="AL79" s="74">
        <f ca="1">IFERROR(_xlfn.XLOOKUP($I79,données!$A$33:$A$39,données!$G$33:$G$39,0),0)</f>
        <v>0</v>
      </c>
      <c r="AM79" s="74">
        <f ca="1">IFERROR(_xlfn.XLOOKUP($I79,données!$A$33:$A$39,données!$H$33:$H$39,0),0)</f>
        <v>0</v>
      </c>
      <c r="AN79" s="74"/>
      <c r="AO79" s="74"/>
      <c r="AP79" s="71"/>
      <c r="AQ79" s="82"/>
    </row>
    <row r="80" spans="1:43" s="68" customFormat="1" ht="14" x14ac:dyDescent="0.2">
      <c r="A80" s="71">
        <f t="shared" si="15"/>
        <v>76</v>
      </c>
      <c r="B80" s="71">
        <f t="shared" ca="1" si="13"/>
        <v>0</v>
      </c>
      <c r="C80" s="71">
        <f t="shared" ca="1" si="13"/>
        <v>0</v>
      </c>
      <c r="D80" s="71">
        <f t="shared" ca="1" si="13"/>
        <v>0</v>
      </c>
      <c r="E80" s="71">
        <f t="shared" ca="1" si="13"/>
        <v>0</v>
      </c>
      <c r="F80" s="71">
        <f t="shared" ca="1" si="16"/>
        <v>0</v>
      </c>
      <c r="G80" s="89">
        <f t="shared" ca="1" si="13"/>
        <v>0</v>
      </c>
      <c r="H80" s="72" cm="1">
        <f t="array" aca="1" ref="H80" ca="1">IFERROR(_xlfn.XLOOKUP(H$1,INDIRECT("'"&amp;$A80&amp;"'!$A:$A"),INDIRECT("'"&amp;$A80&amp;"'!$b:$b"),FALSE),0)</f>
        <v>0</v>
      </c>
      <c r="I80" s="71" cm="1">
        <f t="array" aca="1" ref="I80" ca="1">IFERROR(IF($H80="Oui",_xlfn.XLOOKUP(I$2,INDIRECT("'"&amp;$A80&amp;"'!$A:$A"),INDIRECT("'"&amp;$A80&amp;"'!$b:$b"),FALSE),_xlfn.XLOOKUP(I$1,INDIRECT("'"&amp;$A80&amp;"'!$C$19:$C$25"),INDIRECT("'"&amp;$A80&amp;"'!$A$19:$A$25"),données!$A$39)),0)</f>
        <v>0</v>
      </c>
      <c r="J80" s="73">
        <f t="shared" ca="1" si="19"/>
        <v>0</v>
      </c>
      <c r="K80" s="74">
        <f t="shared" ca="1" si="14"/>
        <v>0</v>
      </c>
      <c r="L80" s="74">
        <f t="shared" ca="1" si="14"/>
        <v>0</v>
      </c>
      <c r="M80" s="74">
        <f t="shared" ca="1" si="14"/>
        <v>0</v>
      </c>
      <c r="N80" s="74">
        <f t="shared" ca="1" si="14"/>
        <v>0</v>
      </c>
      <c r="O80" s="74">
        <f t="shared" ca="1" si="14"/>
        <v>0</v>
      </c>
      <c r="P80" s="74">
        <f t="shared" ca="1" si="14"/>
        <v>0</v>
      </c>
      <c r="Q80" s="74">
        <f t="shared" ca="1" si="14"/>
        <v>0</v>
      </c>
      <c r="R80" s="74">
        <f t="shared" ca="1" si="14"/>
        <v>0</v>
      </c>
      <c r="S80" s="74">
        <f t="shared" ca="1" si="14"/>
        <v>0</v>
      </c>
      <c r="T80" s="74">
        <f t="shared" ca="1" si="14"/>
        <v>0</v>
      </c>
      <c r="U80" s="74">
        <f t="shared" ca="1" si="14"/>
        <v>0</v>
      </c>
      <c r="V80" s="74">
        <f t="shared" ca="1" si="14"/>
        <v>0</v>
      </c>
      <c r="W80" s="74">
        <f t="shared" ca="1" si="14"/>
        <v>0</v>
      </c>
      <c r="X80" s="74">
        <f t="shared" ca="1" si="14"/>
        <v>0</v>
      </c>
      <c r="Y80" s="74">
        <f t="shared" ca="1" si="14"/>
        <v>0</v>
      </c>
      <c r="Z80" s="74">
        <f t="shared" ca="1" si="14"/>
        <v>0</v>
      </c>
      <c r="AA80" s="73">
        <f t="shared" ca="1" si="20"/>
        <v>0</v>
      </c>
      <c r="AB80" s="93"/>
      <c r="AC80" s="75">
        <f ca="1">ROUND(IF($H80="Oui",0,SUMIFS(données!$C$33:$C$39,données!$A$33:$A$39,$I80)),2)</f>
        <v>0</v>
      </c>
      <c r="AD80" s="75" cm="1">
        <f t="array" aca="1" ref="AD80" ca="1">ROUND((SUMPRODUCT((données!$L$2:$R$2=$I80)*(données!$A$3:$A$17=J$1)*(données!$B$3:$B$17=J$2)*données!$L$3:$R$17)*$J80)+(SUMPRODUCT((données!$L$2:$R$2=$I80)*(données!$A$3:$A$17=K$1)*(données!$B$3:$B$17=K$2)*données!$L$3:$R$17)*$K80)+(SUMPRODUCT((données!$L$2:$R$2=$I80)*(données!$A$3:$A$17=L$1)*(données!$B$3:$B$17=L$2)*données!$L$3:$R$17)*$L80)+(SUMPRODUCT((données!$L$2:$R$2=$I80)*(données!$A$3:$A$17=M$1)*(données!$B$3:$B$17=M$2)*données!$L$3:$R$17)*$M80)+(SUMPRODUCT((données!$L$2:$R$2=$I80)*(données!$A$3:$A$17=N$1)*(données!$B$3:$B$17=N$2)*données!$L$3:$R$17)*$N80)+(SUMPRODUCT((données!$L$2:$R$2=$I80)*(données!$A$3:$A$17=O$1)*(données!$B$3:$B$17=O$2)*données!$L$3:$R$17)*$O80)+(SUMPRODUCT((données!$L$2:$R$2=$I80)*(données!$A$3:$A$17=P$1)*(données!$B$3:$B$17=Q$2)*données!$L$3:$R$17)*$P80)+(SUMPRODUCT((données!$L$2:$R$2=$I80)*(données!$A$3:$A$17=Q$1)*(données!$B$3:$B$17=Q$2)*données!$L$3:$R$17)*$Q80)+(SUMPRODUCT((données!$L$2:$R$2=$I80)*(données!$A$3:$A$17=R$1)*(données!$B$3:$B$17=R$2)*données!$L$3:$R$17)*$R80)+(SUMPRODUCT((données!$L$2:$R$2=$I80)*(données!$A$3:$A$17=S$1)*(données!$B$3:$B$17=S$2)*données!$L$3:$R$17)*$S80)+(SUMPRODUCT((données!$L$2:$R$2=$I80)*(données!$A$3:$A$17=T$1)*(données!$B$3:$B$17=T$2)*données!$L$3:$R$17)*$T80)+(SUMPRODUCT((données!$L$2:$R$2=$I80)*(données!$A$3:$A$17=U$1)*(données!$B$3:$B$17=U$2)*données!$L$3:$R$17)*$U80)+(SUMPRODUCT((données!$L$2:$R$2=$I80)*(données!$A$3:$A$17=V$1)*(données!$B$3:$B$17=V$2)*données!$L$3:$R$17)*$V80)+(SUMPRODUCT((données!$L$2:$R$2=$I80)*(données!$A$3:$A$17=W$1)*(données!$B$3:$B$17=W$2)*données!$L$3:$R$17)*$W80)+(SUMPRODUCT((données!$L$2:$R$2=$I80)*(données!$A$3:$A$17=AA$1)*(données!$B$3:$B$17=AA$2)*données!$L$3:$R$17)*$AA80),2)</f>
        <v>0</v>
      </c>
      <c r="AE80" s="75" cm="1">
        <f t="array" aca="1" ref="AE80" ca="1">IFERROR(_xlfn.XLOOKUP(AE$1,INDIRECT("'"&amp;$A80&amp;"'!$a:$a"),INDIRECT("'"&amp;$A80&amp;"'!$f:$f"),FALSE),0)</f>
        <v>0</v>
      </c>
      <c r="AF80" s="75">
        <f t="shared" ca="1" si="17"/>
        <v>0</v>
      </c>
      <c r="AG80" s="75">
        <f t="shared" ca="1" si="18"/>
        <v>0</v>
      </c>
      <c r="AH80" s="74" cm="1">
        <f t="array" aca="1" ref="AH80" ca="1">IFERROR(_xlfn.XLOOKUP(AH$1,INDIRECT("'"&amp;$A80&amp;"'!$A:$A"),INDIRECT("'"&amp;$A80&amp;"'!$b:$b"),FALSE),0)</f>
        <v>0</v>
      </c>
      <c r="AI80" s="74">
        <f ca="1">IFERROR(_xlfn.XLOOKUP($I80,données!$A$33:$A$39,données!$D$33:$D$39,0),0)</f>
        <v>0</v>
      </c>
      <c r="AJ80" s="74">
        <f ca="1">IFERROR(_xlfn.XLOOKUP($I80,données!$A$33:$A$39,données!$E$33:$E$39,0),0)</f>
        <v>0</v>
      </c>
      <c r="AK80" s="74">
        <f ca="1">IFERROR(_xlfn.XLOOKUP($I80,données!$A$33:$A$39,données!$F$33:$F$39,0),0)</f>
        <v>0</v>
      </c>
      <c r="AL80" s="74">
        <f ca="1">IFERROR(_xlfn.XLOOKUP($I80,données!$A$33:$A$39,données!$G$33:$G$39,0),0)</f>
        <v>0</v>
      </c>
      <c r="AM80" s="74">
        <f ca="1">IFERROR(_xlfn.XLOOKUP($I80,données!$A$33:$A$39,données!$H$33:$H$39,0),0)</f>
        <v>0</v>
      </c>
      <c r="AN80" s="74"/>
      <c r="AO80" s="74"/>
      <c r="AP80" s="71"/>
      <c r="AQ80" s="82"/>
    </row>
    <row r="81" spans="1:43" s="68" customFormat="1" ht="14" x14ac:dyDescent="0.2">
      <c r="A81" s="71">
        <f t="shared" si="15"/>
        <v>77</v>
      </c>
      <c r="B81" s="71">
        <f t="shared" ca="1" si="13"/>
        <v>0</v>
      </c>
      <c r="C81" s="71">
        <f t="shared" ca="1" si="13"/>
        <v>0</v>
      </c>
      <c r="D81" s="71">
        <f t="shared" ca="1" si="13"/>
        <v>0</v>
      </c>
      <c r="E81" s="71">
        <f t="shared" ca="1" si="13"/>
        <v>0</v>
      </c>
      <c r="F81" s="71">
        <f t="shared" ca="1" si="16"/>
        <v>0</v>
      </c>
      <c r="G81" s="89">
        <f t="shared" ca="1" si="13"/>
        <v>0</v>
      </c>
      <c r="H81" s="72" cm="1">
        <f t="array" aca="1" ref="H81" ca="1">IFERROR(_xlfn.XLOOKUP(H$1,INDIRECT("'"&amp;$A81&amp;"'!$A:$A"),INDIRECT("'"&amp;$A81&amp;"'!$b:$b"),FALSE),0)</f>
        <v>0</v>
      </c>
      <c r="I81" s="71" cm="1">
        <f t="array" aca="1" ref="I81" ca="1">IFERROR(IF($H81="Oui",_xlfn.XLOOKUP(I$2,INDIRECT("'"&amp;$A81&amp;"'!$A:$A"),INDIRECT("'"&amp;$A81&amp;"'!$b:$b"),FALSE),_xlfn.XLOOKUP(I$1,INDIRECT("'"&amp;$A81&amp;"'!$C$19:$C$25"),INDIRECT("'"&amp;$A81&amp;"'!$A$19:$A$25"),données!$A$39)),0)</f>
        <v>0</v>
      </c>
      <c r="J81" s="73">
        <f t="shared" ca="1" si="19"/>
        <v>0</v>
      </c>
      <c r="K81" s="74">
        <f t="shared" ca="1" si="14"/>
        <v>0</v>
      </c>
      <c r="L81" s="74">
        <f t="shared" ca="1" si="14"/>
        <v>0</v>
      </c>
      <c r="M81" s="74">
        <f t="shared" ca="1" si="14"/>
        <v>0</v>
      </c>
      <c r="N81" s="74">
        <f t="shared" ca="1" si="14"/>
        <v>0</v>
      </c>
      <c r="O81" s="74">
        <f t="shared" ca="1" si="14"/>
        <v>0</v>
      </c>
      <c r="P81" s="74">
        <f t="shared" ca="1" si="14"/>
        <v>0</v>
      </c>
      <c r="Q81" s="74">
        <f t="shared" ca="1" si="14"/>
        <v>0</v>
      </c>
      <c r="R81" s="74">
        <f t="shared" ca="1" si="14"/>
        <v>0</v>
      </c>
      <c r="S81" s="74">
        <f t="shared" ca="1" si="14"/>
        <v>0</v>
      </c>
      <c r="T81" s="74">
        <f t="shared" ca="1" si="14"/>
        <v>0</v>
      </c>
      <c r="U81" s="74">
        <f t="shared" ca="1" si="14"/>
        <v>0</v>
      </c>
      <c r="V81" s="74">
        <f t="shared" ca="1" si="14"/>
        <v>0</v>
      </c>
      <c r="W81" s="74">
        <f t="shared" ca="1" si="14"/>
        <v>0</v>
      </c>
      <c r="X81" s="74">
        <f t="shared" ca="1" si="14"/>
        <v>0</v>
      </c>
      <c r="Y81" s="74">
        <f t="shared" ca="1" si="14"/>
        <v>0</v>
      </c>
      <c r="Z81" s="74">
        <f t="shared" ca="1" si="14"/>
        <v>0</v>
      </c>
      <c r="AA81" s="73">
        <f t="shared" ca="1" si="20"/>
        <v>0</v>
      </c>
      <c r="AB81" s="93"/>
      <c r="AC81" s="75">
        <f ca="1">ROUND(IF($H81="Oui",0,SUMIFS(données!$C$33:$C$39,données!$A$33:$A$39,$I81)),2)</f>
        <v>0</v>
      </c>
      <c r="AD81" s="75" cm="1">
        <f t="array" aca="1" ref="AD81" ca="1">ROUND((SUMPRODUCT((données!$L$2:$R$2=$I81)*(données!$A$3:$A$17=J$1)*(données!$B$3:$B$17=J$2)*données!$L$3:$R$17)*$J81)+(SUMPRODUCT((données!$L$2:$R$2=$I81)*(données!$A$3:$A$17=K$1)*(données!$B$3:$B$17=K$2)*données!$L$3:$R$17)*$K81)+(SUMPRODUCT((données!$L$2:$R$2=$I81)*(données!$A$3:$A$17=L$1)*(données!$B$3:$B$17=L$2)*données!$L$3:$R$17)*$L81)+(SUMPRODUCT((données!$L$2:$R$2=$I81)*(données!$A$3:$A$17=M$1)*(données!$B$3:$B$17=M$2)*données!$L$3:$R$17)*$M81)+(SUMPRODUCT((données!$L$2:$R$2=$I81)*(données!$A$3:$A$17=N$1)*(données!$B$3:$B$17=N$2)*données!$L$3:$R$17)*$N81)+(SUMPRODUCT((données!$L$2:$R$2=$I81)*(données!$A$3:$A$17=O$1)*(données!$B$3:$B$17=O$2)*données!$L$3:$R$17)*$O81)+(SUMPRODUCT((données!$L$2:$R$2=$I81)*(données!$A$3:$A$17=P$1)*(données!$B$3:$B$17=Q$2)*données!$L$3:$R$17)*$P81)+(SUMPRODUCT((données!$L$2:$R$2=$I81)*(données!$A$3:$A$17=Q$1)*(données!$B$3:$B$17=Q$2)*données!$L$3:$R$17)*$Q81)+(SUMPRODUCT((données!$L$2:$R$2=$I81)*(données!$A$3:$A$17=R$1)*(données!$B$3:$B$17=R$2)*données!$L$3:$R$17)*$R81)+(SUMPRODUCT((données!$L$2:$R$2=$I81)*(données!$A$3:$A$17=S$1)*(données!$B$3:$B$17=S$2)*données!$L$3:$R$17)*$S81)+(SUMPRODUCT((données!$L$2:$R$2=$I81)*(données!$A$3:$A$17=T$1)*(données!$B$3:$B$17=T$2)*données!$L$3:$R$17)*$T81)+(SUMPRODUCT((données!$L$2:$R$2=$I81)*(données!$A$3:$A$17=U$1)*(données!$B$3:$B$17=U$2)*données!$L$3:$R$17)*$U81)+(SUMPRODUCT((données!$L$2:$R$2=$I81)*(données!$A$3:$A$17=V$1)*(données!$B$3:$B$17=V$2)*données!$L$3:$R$17)*$V81)+(SUMPRODUCT((données!$L$2:$R$2=$I81)*(données!$A$3:$A$17=W$1)*(données!$B$3:$B$17=W$2)*données!$L$3:$R$17)*$W81)+(SUMPRODUCT((données!$L$2:$R$2=$I81)*(données!$A$3:$A$17=AA$1)*(données!$B$3:$B$17=AA$2)*données!$L$3:$R$17)*$AA81),2)</f>
        <v>0</v>
      </c>
      <c r="AE81" s="75" cm="1">
        <f t="array" aca="1" ref="AE81" ca="1">IFERROR(_xlfn.XLOOKUP(AE$1,INDIRECT("'"&amp;$A81&amp;"'!$a:$a"),INDIRECT("'"&amp;$A81&amp;"'!$f:$f"),FALSE),0)</f>
        <v>0</v>
      </c>
      <c r="AF81" s="75">
        <f t="shared" ca="1" si="17"/>
        <v>0</v>
      </c>
      <c r="AG81" s="75">
        <f t="shared" ca="1" si="18"/>
        <v>0</v>
      </c>
      <c r="AH81" s="74" cm="1">
        <f t="array" aca="1" ref="AH81" ca="1">IFERROR(_xlfn.XLOOKUP(AH$1,INDIRECT("'"&amp;$A81&amp;"'!$A:$A"),INDIRECT("'"&amp;$A81&amp;"'!$b:$b"),FALSE),0)</f>
        <v>0</v>
      </c>
      <c r="AI81" s="74">
        <f ca="1">IFERROR(_xlfn.XLOOKUP($I81,données!$A$33:$A$39,données!$D$33:$D$39,0),0)</f>
        <v>0</v>
      </c>
      <c r="AJ81" s="74">
        <f ca="1">IFERROR(_xlfn.XLOOKUP($I81,données!$A$33:$A$39,données!$E$33:$E$39,0),0)</f>
        <v>0</v>
      </c>
      <c r="AK81" s="74">
        <f ca="1">IFERROR(_xlfn.XLOOKUP($I81,données!$A$33:$A$39,données!$F$33:$F$39,0),0)</f>
        <v>0</v>
      </c>
      <c r="AL81" s="74">
        <f ca="1">IFERROR(_xlfn.XLOOKUP($I81,données!$A$33:$A$39,données!$G$33:$G$39,0),0)</f>
        <v>0</v>
      </c>
      <c r="AM81" s="74">
        <f ca="1">IFERROR(_xlfn.XLOOKUP($I81,données!$A$33:$A$39,données!$H$33:$H$39,0),0)</f>
        <v>0</v>
      </c>
      <c r="AN81" s="74"/>
      <c r="AO81" s="74"/>
      <c r="AP81" s="71"/>
      <c r="AQ81" s="82"/>
    </row>
    <row r="82" spans="1:43" s="68" customFormat="1" ht="14" x14ac:dyDescent="0.2">
      <c r="A82" s="71">
        <f t="shared" si="15"/>
        <v>78</v>
      </c>
      <c r="B82" s="71">
        <f t="shared" ca="1" si="13"/>
        <v>0</v>
      </c>
      <c r="C82" s="71">
        <f t="shared" ca="1" si="13"/>
        <v>0</v>
      </c>
      <c r="D82" s="71">
        <f t="shared" ca="1" si="13"/>
        <v>0</v>
      </c>
      <c r="E82" s="71">
        <f t="shared" ca="1" si="13"/>
        <v>0</v>
      </c>
      <c r="F82" s="71">
        <f t="shared" ca="1" si="16"/>
        <v>0</v>
      </c>
      <c r="G82" s="89">
        <f t="shared" ca="1" si="13"/>
        <v>0</v>
      </c>
      <c r="H82" s="72" cm="1">
        <f t="array" aca="1" ref="H82" ca="1">IFERROR(_xlfn.XLOOKUP(H$1,INDIRECT("'"&amp;$A82&amp;"'!$A:$A"),INDIRECT("'"&amp;$A82&amp;"'!$b:$b"),FALSE),0)</f>
        <v>0</v>
      </c>
      <c r="I82" s="71" cm="1">
        <f t="array" aca="1" ref="I82" ca="1">IFERROR(IF($H82="Oui",_xlfn.XLOOKUP(I$2,INDIRECT("'"&amp;$A82&amp;"'!$A:$A"),INDIRECT("'"&amp;$A82&amp;"'!$b:$b"),FALSE),_xlfn.XLOOKUP(I$1,INDIRECT("'"&amp;$A82&amp;"'!$C$19:$C$25"),INDIRECT("'"&amp;$A82&amp;"'!$A$19:$A$25"),données!$A$39)),0)</f>
        <v>0</v>
      </c>
      <c r="J82" s="73">
        <f t="shared" ca="1" si="19"/>
        <v>0</v>
      </c>
      <c r="K82" s="74">
        <f t="shared" ca="1" si="14"/>
        <v>0</v>
      </c>
      <c r="L82" s="74">
        <f t="shared" ca="1" si="14"/>
        <v>0</v>
      </c>
      <c r="M82" s="74">
        <f t="shared" ca="1" si="14"/>
        <v>0</v>
      </c>
      <c r="N82" s="74">
        <f t="shared" ca="1" si="14"/>
        <v>0</v>
      </c>
      <c r="O82" s="74">
        <f t="shared" ca="1" si="14"/>
        <v>0</v>
      </c>
      <c r="P82" s="74">
        <f t="shared" ca="1" si="14"/>
        <v>0</v>
      </c>
      <c r="Q82" s="74">
        <f t="shared" ca="1" si="14"/>
        <v>0</v>
      </c>
      <c r="R82" s="74">
        <f t="shared" ca="1" si="14"/>
        <v>0</v>
      </c>
      <c r="S82" s="74">
        <f t="shared" ca="1" si="14"/>
        <v>0</v>
      </c>
      <c r="T82" s="74">
        <f t="shared" ca="1" si="14"/>
        <v>0</v>
      </c>
      <c r="U82" s="74">
        <f t="shared" ca="1" si="14"/>
        <v>0</v>
      </c>
      <c r="V82" s="74">
        <f t="shared" ca="1" si="14"/>
        <v>0</v>
      </c>
      <c r="W82" s="74">
        <f t="shared" ca="1" si="14"/>
        <v>0</v>
      </c>
      <c r="X82" s="74">
        <f t="shared" ca="1" si="14"/>
        <v>0</v>
      </c>
      <c r="Y82" s="74">
        <f t="shared" ca="1" si="14"/>
        <v>0</v>
      </c>
      <c r="Z82" s="74">
        <f t="shared" ca="1" si="14"/>
        <v>0</v>
      </c>
      <c r="AA82" s="73">
        <f t="shared" ca="1" si="20"/>
        <v>0</v>
      </c>
      <c r="AB82" s="93"/>
      <c r="AC82" s="75">
        <f ca="1">ROUND(IF($H82="Oui",0,SUMIFS(données!$C$33:$C$39,données!$A$33:$A$39,$I82)),2)</f>
        <v>0</v>
      </c>
      <c r="AD82" s="75" cm="1">
        <f t="array" aca="1" ref="AD82" ca="1">ROUND((SUMPRODUCT((données!$L$2:$R$2=$I82)*(données!$A$3:$A$17=J$1)*(données!$B$3:$B$17=J$2)*données!$L$3:$R$17)*$J82)+(SUMPRODUCT((données!$L$2:$R$2=$I82)*(données!$A$3:$A$17=K$1)*(données!$B$3:$B$17=K$2)*données!$L$3:$R$17)*$K82)+(SUMPRODUCT((données!$L$2:$R$2=$I82)*(données!$A$3:$A$17=L$1)*(données!$B$3:$B$17=L$2)*données!$L$3:$R$17)*$L82)+(SUMPRODUCT((données!$L$2:$R$2=$I82)*(données!$A$3:$A$17=M$1)*(données!$B$3:$B$17=M$2)*données!$L$3:$R$17)*$M82)+(SUMPRODUCT((données!$L$2:$R$2=$I82)*(données!$A$3:$A$17=N$1)*(données!$B$3:$B$17=N$2)*données!$L$3:$R$17)*$N82)+(SUMPRODUCT((données!$L$2:$R$2=$I82)*(données!$A$3:$A$17=O$1)*(données!$B$3:$B$17=O$2)*données!$L$3:$R$17)*$O82)+(SUMPRODUCT((données!$L$2:$R$2=$I82)*(données!$A$3:$A$17=P$1)*(données!$B$3:$B$17=Q$2)*données!$L$3:$R$17)*$P82)+(SUMPRODUCT((données!$L$2:$R$2=$I82)*(données!$A$3:$A$17=Q$1)*(données!$B$3:$B$17=Q$2)*données!$L$3:$R$17)*$Q82)+(SUMPRODUCT((données!$L$2:$R$2=$I82)*(données!$A$3:$A$17=R$1)*(données!$B$3:$B$17=R$2)*données!$L$3:$R$17)*$R82)+(SUMPRODUCT((données!$L$2:$R$2=$I82)*(données!$A$3:$A$17=S$1)*(données!$B$3:$B$17=S$2)*données!$L$3:$R$17)*$S82)+(SUMPRODUCT((données!$L$2:$R$2=$I82)*(données!$A$3:$A$17=T$1)*(données!$B$3:$B$17=T$2)*données!$L$3:$R$17)*$T82)+(SUMPRODUCT((données!$L$2:$R$2=$I82)*(données!$A$3:$A$17=U$1)*(données!$B$3:$B$17=U$2)*données!$L$3:$R$17)*$U82)+(SUMPRODUCT((données!$L$2:$R$2=$I82)*(données!$A$3:$A$17=V$1)*(données!$B$3:$B$17=V$2)*données!$L$3:$R$17)*$V82)+(SUMPRODUCT((données!$L$2:$R$2=$I82)*(données!$A$3:$A$17=W$1)*(données!$B$3:$B$17=W$2)*données!$L$3:$R$17)*$W82)+(SUMPRODUCT((données!$L$2:$R$2=$I82)*(données!$A$3:$A$17=AA$1)*(données!$B$3:$B$17=AA$2)*données!$L$3:$R$17)*$AA82),2)</f>
        <v>0</v>
      </c>
      <c r="AE82" s="75" cm="1">
        <f t="array" aca="1" ref="AE82" ca="1">IFERROR(_xlfn.XLOOKUP(AE$1,INDIRECT("'"&amp;$A82&amp;"'!$a:$a"),INDIRECT("'"&amp;$A82&amp;"'!$f:$f"),FALSE),0)</f>
        <v>0</v>
      </c>
      <c r="AF82" s="75">
        <f t="shared" ca="1" si="17"/>
        <v>0</v>
      </c>
      <c r="AG82" s="75">
        <f t="shared" ca="1" si="18"/>
        <v>0</v>
      </c>
      <c r="AH82" s="74" cm="1">
        <f t="array" aca="1" ref="AH82" ca="1">IFERROR(_xlfn.XLOOKUP(AH$1,INDIRECT("'"&amp;$A82&amp;"'!$A:$A"),INDIRECT("'"&amp;$A82&amp;"'!$b:$b"),FALSE),0)</f>
        <v>0</v>
      </c>
      <c r="AI82" s="74">
        <f ca="1">IFERROR(_xlfn.XLOOKUP($I82,données!$A$33:$A$39,données!$D$33:$D$39,0),0)</f>
        <v>0</v>
      </c>
      <c r="AJ82" s="74">
        <f ca="1">IFERROR(_xlfn.XLOOKUP($I82,données!$A$33:$A$39,données!$E$33:$E$39,0),0)</f>
        <v>0</v>
      </c>
      <c r="AK82" s="74">
        <f ca="1">IFERROR(_xlfn.XLOOKUP($I82,données!$A$33:$A$39,données!$F$33:$F$39,0),0)</f>
        <v>0</v>
      </c>
      <c r="AL82" s="74">
        <f ca="1">IFERROR(_xlfn.XLOOKUP($I82,données!$A$33:$A$39,données!$G$33:$G$39,0),0)</f>
        <v>0</v>
      </c>
      <c r="AM82" s="74">
        <f ca="1">IFERROR(_xlfn.XLOOKUP($I82,données!$A$33:$A$39,données!$H$33:$H$39,0),0)</f>
        <v>0</v>
      </c>
      <c r="AN82" s="74"/>
      <c r="AO82" s="74"/>
      <c r="AP82" s="71"/>
      <c r="AQ82" s="82"/>
    </row>
    <row r="83" spans="1:43" s="68" customFormat="1" ht="14" x14ac:dyDescent="0.2">
      <c r="A83" s="71">
        <f t="shared" si="15"/>
        <v>79</v>
      </c>
      <c r="B83" s="71">
        <f t="shared" ca="1" si="13"/>
        <v>0</v>
      </c>
      <c r="C83" s="71">
        <f t="shared" ca="1" si="13"/>
        <v>0</v>
      </c>
      <c r="D83" s="71">
        <f t="shared" ca="1" si="13"/>
        <v>0</v>
      </c>
      <c r="E83" s="71">
        <f t="shared" ca="1" si="13"/>
        <v>0</v>
      </c>
      <c r="F83" s="71">
        <f t="shared" ca="1" si="16"/>
        <v>0</v>
      </c>
      <c r="G83" s="89">
        <f t="shared" ca="1" si="13"/>
        <v>0</v>
      </c>
      <c r="H83" s="72" cm="1">
        <f t="array" aca="1" ref="H83" ca="1">IFERROR(_xlfn.XLOOKUP(H$1,INDIRECT("'"&amp;$A83&amp;"'!$A:$A"),INDIRECT("'"&amp;$A83&amp;"'!$b:$b"),FALSE),0)</f>
        <v>0</v>
      </c>
      <c r="I83" s="71" cm="1">
        <f t="array" aca="1" ref="I83" ca="1">IFERROR(IF($H83="Oui",_xlfn.XLOOKUP(I$2,INDIRECT("'"&amp;$A83&amp;"'!$A:$A"),INDIRECT("'"&amp;$A83&amp;"'!$b:$b"),FALSE),_xlfn.XLOOKUP(I$1,INDIRECT("'"&amp;$A83&amp;"'!$C$19:$C$25"),INDIRECT("'"&amp;$A83&amp;"'!$A$19:$A$25"),données!$A$39)),0)</f>
        <v>0</v>
      </c>
      <c r="J83" s="73">
        <f t="shared" ca="1" si="19"/>
        <v>0</v>
      </c>
      <c r="K83" s="74">
        <f t="shared" ca="1" si="14"/>
        <v>0</v>
      </c>
      <c r="L83" s="74">
        <f t="shared" ca="1" si="14"/>
        <v>0</v>
      </c>
      <c r="M83" s="74">
        <f t="shared" ca="1" si="14"/>
        <v>0</v>
      </c>
      <c r="N83" s="74">
        <f t="shared" ca="1" si="14"/>
        <v>0</v>
      </c>
      <c r="O83" s="74">
        <f t="shared" ca="1" si="14"/>
        <v>0</v>
      </c>
      <c r="P83" s="74">
        <f t="shared" ca="1" si="14"/>
        <v>0</v>
      </c>
      <c r="Q83" s="74">
        <f t="shared" ca="1" si="14"/>
        <v>0</v>
      </c>
      <c r="R83" s="74">
        <f t="shared" ca="1" si="14"/>
        <v>0</v>
      </c>
      <c r="S83" s="74">
        <f t="shared" ca="1" si="14"/>
        <v>0</v>
      </c>
      <c r="T83" s="74">
        <f t="shared" ca="1" si="14"/>
        <v>0</v>
      </c>
      <c r="U83" s="74">
        <f t="shared" ca="1" si="14"/>
        <v>0</v>
      </c>
      <c r="V83" s="74">
        <f t="shared" ca="1" si="14"/>
        <v>0</v>
      </c>
      <c r="W83" s="74">
        <f t="shared" ca="1" si="14"/>
        <v>0</v>
      </c>
      <c r="X83" s="74">
        <f t="shared" ca="1" si="14"/>
        <v>0</v>
      </c>
      <c r="Y83" s="74">
        <f t="shared" ca="1" si="14"/>
        <v>0</v>
      </c>
      <c r="Z83" s="74">
        <f t="shared" ca="1" si="14"/>
        <v>0</v>
      </c>
      <c r="AA83" s="73">
        <f t="shared" ca="1" si="20"/>
        <v>0</v>
      </c>
      <c r="AB83" s="93"/>
      <c r="AC83" s="75">
        <f ca="1">ROUND(IF($H83="Oui",0,SUMIFS(données!$C$33:$C$39,données!$A$33:$A$39,$I83)),2)</f>
        <v>0</v>
      </c>
      <c r="AD83" s="75" cm="1">
        <f t="array" aca="1" ref="AD83" ca="1">ROUND((SUMPRODUCT((données!$L$2:$R$2=$I83)*(données!$A$3:$A$17=J$1)*(données!$B$3:$B$17=J$2)*données!$L$3:$R$17)*$J83)+(SUMPRODUCT((données!$L$2:$R$2=$I83)*(données!$A$3:$A$17=K$1)*(données!$B$3:$B$17=K$2)*données!$L$3:$R$17)*$K83)+(SUMPRODUCT((données!$L$2:$R$2=$I83)*(données!$A$3:$A$17=L$1)*(données!$B$3:$B$17=L$2)*données!$L$3:$R$17)*$L83)+(SUMPRODUCT((données!$L$2:$R$2=$I83)*(données!$A$3:$A$17=M$1)*(données!$B$3:$B$17=M$2)*données!$L$3:$R$17)*$M83)+(SUMPRODUCT((données!$L$2:$R$2=$I83)*(données!$A$3:$A$17=N$1)*(données!$B$3:$B$17=N$2)*données!$L$3:$R$17)*$N83)+(SUMPRODUCT((données!$L$2:$R$2=$I83)*(données!$A$3:$A$17=O$1)*(données!$B$3:$B$17=O$2)*données!$L$3:$R$17)*$O83)+(SUMPRODUCT((données!$L$2:$R$2=$I83)*(données!$A$3:$A$17=P$1)*(données!$B$3:$B$17=Q$2)*données!$L$3:$R$17)*$P83)+(SUMPRODUCT((données!$L$2:$R$2=$I83)*(données!$A$3:$A$17=Q$1)*(données!$B$3:$B$17=Q$2)*données!$L$3:$R$17)*$Q83)+(SUMPRODUCT((données!$L$2:$R$2=$I83)*(données!$A$3:$A$17=R$1)*(données!$B$3:$B$17=R$2)*données!$L$3:$R$17)*$R83)+(SUMPRODUCT((données!$L$2:$R$2=$I83)*(données!$A$3:$A$17=S$1)*(données!$B$3:$B$17=S$2)*données!$L$3:$R$17)*$S83)+(SUMPRODUCT((données!$L$2:$R$2=$I83)*(données!$A$3:$A$17=T$1)*(données!$B$3:$B$17=T$2)*données!$L$3:$R$17)*$T83)+(SUMPRODUCT((données!$L$2:$R$2=$I83)*(données!$A$3:$A$17=U$1)*(données!$B$3:$B$17=U$2)*données!$L$3:$R$17)*$U83)+(SUMPRODUCT((données!$L$2:$R$2=$I83)*(données!$A$3:$A$17=V$1)*(données!$B$3:$B$17=V$2)*données!$L$3:$R$17)*$V83)+(SUMPRODUCT((données!$L$2:$R$2=$I83)*(données!$A$3:$A$17=W$1)*(données!$B$3:$B$17=W$2)*données!$L$3:$R$17)*$W83)+(SUMPRODUCT((données!$L$2:$R$2=$I83)*(données!$A$3:$A$17=AA$1)*(données!$B$3:$B$17=AA$2)*données!$L$3:$R$17)*$AA83),2)</f>
        <v>0</v>
      </c>
      <c r="AE83" s="75" cm="1">
        <f t="array" aca="1" ref="AE83" ca="1">IFERROR(_xlfn.XLOOKUP(AE$1,INDIRECT("'"&amp;$A83&amp;"'!$a:$a"),INDIRECT("'"&amp;$A83&amp;"'!$f:$f"),FALSE),0)</f>
        <v>0</v>
      </c>
      <c r="AF83" s="75">
        <f t="shared" ca="1" si="17"/>
        <v>0</v>
      </c>
      <c r="AG83" s="75">
        <f t="shared" ca="1" si="18"/>
        <v>0</v>
      </c>
      <c r="AH83" s="74" cm="1">
        <f t="array" aca="1" ref="AH83" ca="1">IFERROR(_xlfn.XLOOKUP(AH$1,INDIRECT("'"&amp;$A83&amp;"'!$A:$A"),INDIRECT("'"&amp;$A83&amp;"'!$b:$b"),FALSE),0)</f>
        <v>0</v>
      </c>
      <c r="AI83" s="74">
        <f ca="1">IFERROR(_xlfn.XLOOKUP($I83,données!$A$33:$A$39,données!$D$33:$D$39,0),0)</f>
        <v>0</v>
      </c>
      <c r="AJ83" s="74">
        <f ca="1">IFERROR(_xlfn.XLOOKUP($I83,données!$A$33:$A$39,données!$E$33:$E$39,0),0)</f>
        <v>0</v>
      </c>
      <c r="AK83" s="74">
        <f ca="1">IFERROR(_xlfn.XLOOKUP($I83,données!$A$33:$A$39,données!$F$33:$F$39,0),0)</f>
        <v>0</v>
      </c>
      <c r="AL83" s="74">
        <f ca="1">IFERROR(_xlfn.XLOOKUP($I83,données!$A$33:$A$39,données!$G$33:$G$39,0),0)</f>
        <v>0</v>
      </c>
      <c r="AM83" s="74">
        <f ca="1">IFERROR(_xlfn.XLOOKUP($I83,données!$A$33:$A$39,données!$H$33:$H$39,0),0)</f>
        <v>0</v>
      </c>
      <c r="AN83" s="74"/>
      <c r="AO83" s="74"/>
      <c r="AP83" s="71"/>
      <c r="AQ83" s="82"/>
    </row>
    <row r="84" spans="1:43" s="68" customFormat="1" ht="14" x14ac:dyDescent="0.2">
      <c r="A84" s="71">
        <f t="shared" si="15"/>
        <v>80</v>
      </c>
      <c r="B84" s="71">
        <f t="shared" ca="1" si="13"/>
        <v>0</v>
      </c>
      <c r="C84" s="71">
        <f t="shared" ca="1" si="13"/>
        <v>0</v>
      </c>
      <c r="D84" s="71">
        <f t="shared" ca="1" si="13"/>
        <v>0</v>
      </c>
      <c r="E84" s="71">
        <f t="shared" ca="1" si="13"/>
        <v>0</v>
      </c>
      <c r="F84" s="71">
        <f t="shared" ca="1" si="16"/>
        <v>0</v>
      </c>
      <c r="G84" s="89">
        <f t="shared" ca="1" si="13"/>
        <v>0</v>
      </c>
      <c r="H84" s="72" cm="1">
        <f t="array" aca="1" ref="H84" ca="1">IFERROR(_xlfn.XLOOKUP(H$1,INDIRECT("'"&amp;$A84&amp;"'!$A:$A"),INDIRECT("'"&amp;$A84&amp;"'!$b:$b"),FALSE),0)</f>
        <v>0</v>
      </c>
      <c r="I84" s="71" cm="1">
        <f t="array" aca="1" ref="I84" ca="1">IFERROR(IF($H84="Oui",_xlfn.XLOOKUP(I$2,INDIRECT("'"&amp;$A84&amp;"'!$A:$A"),INDIRECT("'"&amp;$A84&amp;"'!$b:$b"),FALSE),_xlfn.XLOOKUP(I$1,INDIRECT("'"&amp;$A84&amp;"'!$C$19:$C$25"),INDIRECT("'"&amp;$A84&amp;"'!$A$19:$A$25"),données!$A$39)),0)</f>
        <v>0</v>
      </c>
      <c r="J84" s="73">
        <f t="shared" ca="1" si="19"/>
        <v>0</v>
      </c>
      <c r="K84" s="74">
        <f t="shared" ca="1" si="14"/>
        <v>0</v>
      </c>
      <c r="L84" s="74">
        <f t="shared" ca="1" si="14"/>
        <v>0</v>
      </c>
      <c r="M84" s="74">
        <f t="shared" ca="1" si="14"/>
        <v>0</v>
      </c>
      <c r="N84" s="74">
        <f t="shared" ca="1" si="14"/>
        <v>0</v>
      </c>
      <c r="O84" s="74">
        <f t="shared" ca="1" si="14"/>
        <v>0</v>
      </c>
      <c r="P84" s="74">
        <f t="shared" ca="1" si="14"/>
        <v>0</v>
      </c>
      <c r="Q84" s="74">
        <f t="shared" ca="1" si="14"/>
        <v>0</v>
      </c>
      <c r="R84" s="74">
        <f t="shared" ca="1" si="14"/>
        <v>0</v>
      </c>
      <c r="S84" s="74">
        <f t="shared" ca="1" si="14"/>
        <v>0</v>
      </c>
      <c r="T84" s="74">
        <f t="shared" ca="1" si="14"/>
        <v>0</v>
      </c>
      <c r="U84" s="74">
        <f t="shared" ca="1" si="14"/>
        <v>0</v>
      </c>
      <c r="V84" s="74">
        <f t="shared" ref="K84:Z100" ca="1" si="21">IFERROR(SUMIFS(INDIRECT("'"&amp;$A84&amp;"'!$C$30:$C$45"),INDIRECT("'"&amp;$A84&amp;"'!$A$30:$A$45"),V$1,INDIRECT("'"&amp;$A84&amp;"'!$B$30:$B$45"),V$2),0)</f>
        <v>0</v>
      </c>
      <c r="W84" s="74">
        <f t="shared" ca="1" si="21"/>
        <v>0</v>
      </c>
      <c r="X84" s="74">
        <f t="shared" ca="1" si="21"/>
        <v>0</v>
      </c>
      <c r="Y84" s="74">
        <f t="shared" ca="1" si="21"/>
        <v>0</v>
      </c>
      <c r="Z84" s="74">
        <f t="shared" ca="1" si="21"/>
        <v>0</v>
      </c>
      <c r="AA84" s="73">
        <f t="shared" ca="1" si="20"/>
        <v>0</v>
      </c>
      <c r="AB84" s="93"/>
      <c r="AC84" s="75">
        <f ca="1">ROUND(IF($H84="Oui",0,SUMIFS(données!$C$33:$C$39,données!$A$33:$A$39,$I84)),2)</f>
        <v>0</v>
      </c>
      <c r="AD84" s="75" cm="1">
        <f t="array" aca="1" ref="AD84" ca="1">ROUND((SUMPRODUCT((données!$L$2:$R$2=$I84)*(données!$A$3:$A$17=J$1)*(données!$B$3:$B$17=J$2)*données!$L$3:$R$17)*$J84)+(SUMPRODUCT((données!$L$2:$R$2=$I84)*(données!$A$3:$A$17=K$1)*(données!$B$3:$B$17=K$2)*données!$L$3:$R$17)*$K84)+(SUMPRODUCT((données!$L$2:$R$2=$I84)*(données!$A$3:$A$17=L$1)*(données!$B$3:$B$17=L$2)*données!$L$3:$R$17)*$L84)+(SUMPRODUCT((données!$L$2:$R$2=$I84)*(données!$A$3:$A$17=M$1)*(données!$B$3:$B$17=M$2)*données!$L$3:$R$17)*$M84)+(SUMPRODUCT((données!$L$2:$R$2=$I84)*(données!$A$3:$A$17=N$1)*(données!$B$3:$B$17=N$2)*données!$L$3:$R$17)*$N84)+(SUMPRODUCT((données!$L$2:$R$2=$I84)*(données!$A$3:$A$17=O$1)*(données!$B$3:$B$17=O$2)*données!$L$3:$R$17)*$O84)+(SUMPRODUCT((données!$L$2:$R$2=$I84)*(données!$A$3:$A$17=P$1)*(données!$B$3:$B$17=Q$2)*données!$L$3:$R$17)*$P84)+(SUMPRODUCT((données!$L$2:$R$2=$I84)*(données!$A$3:$A$17=Q$1)*(données!$B$3:$B$17=Q$2)*données!$L$3:$R$17)*$Q84)+(SUMPRODUCT((données!$L$2:$R$2=$I84)*(données!$A$3:$A$17=R$1)*(données!$B$3:$B$17=R$2)*données!$L$3:$R$17)*$R84)+(SUMPRODUCT((données!$L$2:$R$2=$I84)*(données!$A$3:$A$17=S$1)*(données!$B$3:$B$17=S$2)*données!$L$3:$R$17)*$S84)+(SUMPRODUCT((données!$L$2:$R$2=$I84)*(données!$A$3:$A$17=T$1)*(données!$B$3:$B$17=T$2)*données!$L$3:$R$17)*$T84)+(SUMPRODUCT((données!$L$2:$R$2=$I84)*(données!$A$3:$A$17=U$1)*(données!$B$3:$B$17=U$2)*données!$L$3:$R$17)*$U84)+(SUMPRODUCT((données!$L$2:$R$2=$I84)*(données!$A$3:$A$17=V$1)*(données!$B$3:$B$17=V$2)*données!$L$3:$R$17)*$V84)+(SUMPRODUCT((données!$L$2:$R$2=$I84)*(données!$A$3:$A$17=W$1)*(données!$B$3:$B$17=W$2)*données!$L$3:$R$17)*$W84)+(SUMPRODUCT((données!$L$2:$R$2=$I84)*(données!$A$3:$A$17=AA$1)*(données!$B$3:$B$17=AA$2)*données!$L$3:$R$17)*$AA84),2)</f>
        <v>0</v>
      </c>
      <c r="AE84" s="75" cm="1">
        <f t="array" aca="1" ref="AE84" ca="1">IFERROR(_xlfn.XLOOKUP(AE$1,INDIRECT("'"&amp;$A84&amp;"'!$a:$a"),INDIRECT("'"&amp;$A84&amp;"'!$f:$f"),FALSE),0)</f>
        <v>0</v>
      </c>
      <c r="AF84" s="75">
        <f t="shared" ca="1" si="17"/>
        <v>0</v>
      </c>
      <c r="AG84" s="75">
        <f t="shared" ca="1" si="18"/>
        <v>0</v>
      </c>
      <c r="AH84" s="74" cm="1">
        <f t="array" aca="1" ref="AH84" ca="1">IFERROR(_xlfn.XLOOKUP(AH$1,INDIRECT("'"&amp;$A84&amp;"'!$A:$A"),INDIRECT("'"&amp;$A84&amp;"'!$b:$b"),FALSE),0)</f>
        <v>0</v>
      </c>
      <c r="AI84" s="74">
        <f ca="1">IFERROR(_xlfn.XLOOKUP($I84,données!$A$33:$A$39,données!$D$33:$D$39,0),0)</f>
        <v>0</v>
      </c>
      <c r="AJ84" s="74">
        <f ca="1">IFERROR(_xlfn.XLOOKUP($I84,données!$A$33:$A$39,données!$E$33:$E$39,0),0)</f>
        <v>0</v>
      </c>
      <c r="AK84" s="74">
        <f ca="1">IFERROR(_xlfn.XLOOKUP($I84,données!$A$33:$A$39,données!$F$33:$F$39,0),0)</f>
        <v>0</v>
      </c>
      <c r="AL84" s="74">
        <f ca="1">IFERROR(_xlfn.XLOOKUP($I84,données!$A$33:$A$39,données!$G$33:$G$39,0),0)</f>
        <v>0</v>
      </c>
      <c r="AM84" s="74">
        <f ca="1">IFERROR(_xlfn.XLOOKUP($I84,données!$A$33:$A$39,données!$H$33:$H$39,0),0)</f>
        <v>0</v>
      </c>
      <c r="AN84" s="74"/>
      <c r="AO84" s="74"/>
      <c r="AP84" s="71"/>
      <c r="AQ84" s="82"/>
    </row>
    <row r="85" spans="1:43" s="68" customFormat="1" ht="14" x14ac:dyDescent="0.2">
      <c r="A85" s="71">
        <f t="shared" si="15"/>
        <v>81</v>
      </c>
      <c r="B85" s="71">
        <f t="shared" ca="1" si="13"/>
        <v>0</v>
      </c>
      <c r="C85" s="71">
        <f t="shared" ca="1" si="13"/>
        <v>0</v>
      </c>
      <c r="D85" s="71">
        <f t="shared" ca="1" si="13"/>
        <v>0</v>
      </c>
      <c r="E85" s="71">
        <f t="shared" ca="1" si="13"/>
        <v>0</v>
      </c>
      <c r="F85" s="71">
        <f t="shared" ca="1" si="16"/>
        <v>0</v>
      </c>
      <c r="G85" s="89">
        <f t="shared" ca="1" si="13"/>
        <v>0</v>
      </c>
      <c r="H85" s="72" cm="1">
        <f t="array" aca="1" ref="H85" ca="1">IFERROR(_xlfn.XLOOKUP(H$1,INDIRECT("'"&amp;$A85&amp;"'!$A:$A"),INDIRECT("'"&amp;$A85&amp;"'!$b:$b"),FALSE),0)</f>
        <v>0</v>
      </c>
      <c r="I85" s="71" cm="1">
        <f t="array" aca="1" ref="I85" ca="1">IFERROR(IF($H85="Oui",_xlfn.XLOOKUP(I$2,INDIRECT("'"&amp;$A85&amp;"'!$A:$A"),INDIRECT("'"&amp;$A85&amp;"'!$b:$b"),FALSE),_xlfn.XLOOKUP(I$1,INDIRECT("'"&amp;$A85&amp;"'!$C$19:$C$25"),INDIRECT("'"&amp;$A85&amp;"'!$A$19:$A$25"),données!$A$39)),0)</f>
        <v>0</v>
      </c>
      <c r="J85" s="73">
        <f t="shared" ca="1" si="19"/>
        <v>0</v>
      </c>
      <c r="K85" s="74">
        <f t="shared" ca="1" si="21"/>
        <v>0</v>
      </c>
      <c r="L85" s="74">
        <f t="shared" ca="1" si="21"/>
        <v>0</v>
      </c>
      <c r="M85" s="74">
        <f t="shared" ca="1" si="21"/>
        <v>0</v>
      </c>
      <c r="N85" s="74">
        <f t="shared" ca="1" si="21"/>
        <v>0</v>
      </c>
      <c r="O85" s="74">
        <f t="shared" ca="1" si="21"/>
        <v>0</v>
      </c>
      <c r="P85" s="74">
        <f t="shared" ca="1" si="21"/>
        <v>0</v>
      </c>
      <c r="Q85" s="74">
        <f t="shared" ca="1" si="21"/>
        <v>0</v>
      </c>
      <c r="R85" s="74">
        <f t="shared" ca="1" si="21"/>
        <v>0</v>
      </c>
      <c r="S85" s="74">
        <f t="shared" ca="1" si="21"/>
        <v>0</v>
      </c>
      <c r="T85" s="74">
        <f t="shared" ca="1" si="21"/>
        <v>0</v>
      </c>
      <c r="U85" s="74">
        <f t="shared" ca="1" si="21"/>
        <v>0</v>
      </c>
      <c r="V85" s="74">
        <f t="shared" ca="1" si="21"/>
        <v>0</v>
      </c>
      <c r="W85" s="74">
        <f t="shared" ca="1" si="21"/>
        <v>0</v>
      </c>
      <c r="X85" s="74">
        <f t="shared" ca="1" si="21"/>
        <v>0</v>
      </c>
      <c r="Y85" s="74">
        <f t="shared" ca="1" si="21"/>
        <v>0</v>
      </c>
      <c r="Z85" s="74">
        <f t="shared" ca="1" si="21"/>
        <v>0</v>
      </c>
      <c r="AA85" s="73">
        <f t="shared" ca="1" si="20"/>
        <v>0</v>
      </c>
      <c r="AB85" s="93"/>
      <c r="AC85" s="75">
        <f ca="1">ROUND(IF($H85="Oui",0,SUMIFS(données!$C$33:$C$39,données!$A$33:$A$39,$I85)),2)</f>
        <v>0</v>
      </c>
      <c r="AD85" s="75" cm="1">
        <f t="array" aca="1" ref="AD85" ca="1">ROUND((SUMPRODUCT((données!$L$2:$R$2=$I85)*(données!$A$3:$A$17=J$1)*(données!$B$3:$B$17=J$2)*données!$L$3:$R$17)*$J85)+(SUMPRODUCT((données!$L$2:$R$2=$I85)*(données!$A$3:$A$17=K$1)*(données!$B$3:$B$17=K$2)*données!$L$3:$R$17)*$K85)+(SUMPRODUCT((données!$L$2:$R$2=$I85)*(données!$A$3:$A$17=L$1)*(données!$B$3:$B$17=L$2)*données!$L$3:$R$17)*$L85)+(SUMPRODUCT((données!$L$2:$R$2=$I85)*(données!$A$3:$A$17=M$1)*(données!$B$3:$B$17=M$2)*données!$L$3:$R$17)*$M85)+(SUMPRODUCT((données!$L$2:$R$2=$I85)*(données!$A$3:$A$17=N$1)*(données!$B$3:$B$17=N$2)*données!$L$3:$R$17)*$N85)+(SUMPRODUCT((données!$L$2:$R$2=$I85)*(données!$A$3:$A$17=O$1)*(données!$B$3:$B$17=O$2)*données!$L$3:$R$17)*$O85)+(SUMPRODUCT((données!$L$2:$R$2=$I85)*(données!$A$3:$A$17=P$1)*(données!$B$3:$B$17=Q$2)*données!$L$3:$R$17)*$P85)+(SUMPRODUCT((données!$L$2:$R$2=$I85)*(données!$A$3:$A$17=Q$1)*(données!$B$3:$B$17=Q$2)*données!$L$3:$R$17)*$Q85)+(SUMPRODUCT((données!$L$2:$R$2=$I85)*(données!$A$3:$A$17=R$1)*(données!$B$3:$B$17=R$2)*données!$L$3:$R$17)*$R85)+(SUMPRODUCT((données!$L$2:$R$2=$I85)*(données!$A$3:$A$17=S$1)*(données!$B$3:$B$17=S$2)*données!$L$3:$R$17)*$S85)+(SUMPRODUCT((données!$L$2:$R$2=$I85)*(données!$A$3:$A$17=T$1)*(données!$B$3:$B$17=T$2)*données!$L$3:$R$17)*$T85)+(SUMPRODUCT((données!$L$2:$R$2=$I85)*(données!$A$3:$A$17=U$1)*(données!$B$3:$B$17=U$2)*données!$L$3:$R$17)*$U85)+(SUMPRODUCT((données!$L$2:$R$2=$I85)*(données!$A$3:$A$17=V$1)*(données!$B$3:$B$17=V$2)*données!$L$3:$R$17)*$V85)+(SUMPRODUCT((données!$L$2:$R$2=$I85)*(données!$A$3:$A$17=W$1)*(données!$B$3:$B$17=W$2)*données!$L$3:$R$17)*$W85)+(SUMPRODUCT((données!$L$2:$R$2=$I85)*(données!$A$3:$A$17=AA$1)*(données!$B$3:$B$17=AA$2)*données!$L$3:$R$17)*$AA85),2)</f>
        <v>0</v>
      </c>
      <c r="AE85" s="75" cm="1">
        <f t="array" aca="1" ref="AE85" ca="1">IFERROR(_xlfn.XLOOKUP(AE$1,INDIRECT("'"&amp;$A85&amp;"'!$a:$a"),INDIRECT("'"&amp;$A85&amp;"'!$f:$f"),FALSE),0)</f>
        <v>0</v>
      </c>
      <c r="AF85" s="75">
        <f t="shared" ca="1" si="17"/>
        <v>0</v>
      </c>
      <c r="AG85" s="75">
        <f t="shared" ca="1" si="18"/>
        <v>0</v>
      </c>
      <c r="AH85" s="74" cm="1">
        <f t="array" aca="1" ref="AH85" ca="1">IFERROR(_xlfn.XLOOKUP(AH$1,INDIRECT("'"&amp;$A85&amp;"'!$A:$A"),INDIRECT("'"&amp;$A85&amp;"'!$b:$b"),FALSE),0)</f>
        <v>0</v>
      </c>
      <c r="AI85" s="74">
        <f ca="1">IFERROR(_xlfn.XLOOKUP($I85,données!$A$33:$A$39,données!$D$33:$D$39,0),0)</f>
        <v>0</v>
      </c>
      <c r="AJ85" s="74">
        <f ca="1">IFERROR(_xlfn.XLOOKUP($I85,données!$A$33:$A$39,données!$E$33:$E$39,0),0)</f>
        <v>0</v>
      </c>
      <c r="AK85" s="74">
        <f ca="1">IFERROR(_xlfn.XLOOKUP($I85,données!$A$33:$A$39,données!$F$33:$F$39,0),0)</f>
        <v>0</v>
      </c>
      <c r="AL85" s="74">
        <f ca="1">IFERROR(_xlfn.XLOOKUP($I85,données!$A$33:$A$39,données!$G$33:$G$39,0),0)</f>
        <v>0</v>
      </c>
      <c r="AM85" s="74">
        <f ca="1">IFERROR(_xlfn.XLOOKUP($I85,données!$A$33:$A$39,données!$H$33:$H$39,0),0)</f>
        <v>0</v>
      </c>
      <c r="AN85" s="74"/>
      <c r="AO85" s="74"/>
      <c r="AP85" s="71"/>
      <c r="AQ85" s="82"/>
    </row>
    <row r="86" spans="1:43" s="68" customFormat="1" ht="14" x14ac:dyDescent="0.2">
      <c r="A86" s="71">
        <f t="shared" si="15"/>
        <v>82</v>
      </c>
      <c r="B86" s="71">
        <f t="shared" ca="1" si="13"/>
        <v>0</v>
      </c>
      <c r="C86" s="71">
        <f t="shared" ca="1" si="13"/>
        <v>0</v>
      </c>
      <c r="D86" s="71">
        <f t="shared" ca="1" si="13"/>
        <v>0</v>
      </c>
      <c r="E86" s="71">
        <f t="shared" ca="1" si="13"/>
        <v>0</v>
      </c>
      <c r="F86" s="71">
        <f t="shared" ca="1" si="16"/>
        <v>0</v>
      </c>
      <c r="G86" s="89">
        <f t="shared" ca="1" si="13"/>
        <v>0</v>
      </c>
      <c r="H86" s="72" cm="1">
        <f t="array" aca="1" ref="H86" ca="1">IFERROR(_xlfn.XLOOKUP(H$1,INDIRECT("'"&amp;$A86&amp;"'!$A:$A"),INDIRECT("'"&amp;$A86&amp;"'!$b:$b"),FALSE),0)</f>
        <v>0</v>
      </c>
      <c r="I86" s="71" cm="1">
        <f t="array" aca="1" ref="I86" ca="1">IFERROR(IF($H86="Oui",_xlfn.XLOOKUP(I$2,INDIRECT("'"&amp;$A86&amp;"'!$A:$A"),INDIRECT("'"&amp;$A86&amp;"'!$b:$b"),FALSE),_xlfn.XLOOKUP(I$1,INDIRECT("'"&amp;$A86&amp;"'!$C$19:$C$25"),INDIRECT("'"&amp;$A86&amp;"'!$A$19:$A$25"),données!$A$39)),0)</f>
        <v>0</v>
      </c>
      <c r="J86" s="73">
        <f t="shared" ca="1" si="19"/>
        <v>0</v>
      </c>
      <c r="K86" s="74">
        <f t="shared" ca="1" si="21"/>
        <v>0</v>
      </c>
      <c r="L86" s="74">
        <f t="shared" ca="1" si="21"/>
        <v>0</v>
      </c>
      <c r="M86" s="74">
        <f t="shared" ca="1" si="21"/>
        <v>0</v>
      </c>
      <c r="N86" s="74">
        <f t="shared" ca="1" si="21"/>
        <v>0</v>
      </c>
      <c r="O86" s="74">
        <f t="shared" ca="1" si="21"/>
        <v>0</v>
      </c>
      <c r="P86" s="74">
        <f t="shared" ca="1" si="21"/>
        <v>0</v>
      </c>
      <c r="Q86" s="74">
        <f t="shared" ca="1" si="21"/>
        <v>0</v>
      </c>
      <c r="R86" s="74">
        <f t="shared" ca="1" si="21"/>
        <v>0</v>
      </c>
      <c r="S86" s="74">
        <f t="shared" ca="1" si="21"/>
        <v>0</v>
      </c>
      <c r="T86" s="74">
        <f t="shared" ca="1" si="21"/>
        <v>0</v>
      </c>
      <c r="U86" s="74">
        <f t="shared" ca="1" si="21"/>
        <v>0</v>
      </c>
      <c r="V86" s="74">
        <f t="shared" ca="1" si="21"/>
        <v>0</v>
      </c>
      <c r="W86" s="74">
        <f t="shared" ca="1" si="21"/>
        <v>0</v>
      </c>
      <c r="X86" s="74">
        <f t="shared" ca="1" si="21"/>
        <v>0</v>
      </c>
      <c r="Y86" s="74">
        <f t="shared" ca="1" si="21"/>
        <v>0</v>
      </c>
      <c r="Z86" s="74">
        <f t="shared" ca="1" si="21"/>
        <v>0</v>
      </c>
      <c r="AA86" s="73">
        <f t="shared" ca="1" si="20"/>
        <v>0</v>
      </c>
      <c r="AB86" s="93"/>
      <c r="AC86" s="75">
        <f ca="1">ROUND(IF($H86="Oui",0,SUMIFS(données!$C$33:$C$39,données!$A$33:$A$39,$I86)),2)</f>
        <v>0</v>
      </c>
      <c r="AD86" s="75" cm="1">
        <f t="array" aca="1" ref="AD86" ca="1">ROUND((SUMPRODUCT((données!$L$2:$R$2=$I86)*(données!$A$3:$A$17=J$1)*(données!$B$3:$B$17=J$2)*données!$L$3:$R$17)*$J86)+(SUMPRODUCT((données!$L$2:$R$2=$I86)*(données!$A$3:$A$17=K$1)*(données!$B$3:$B$17=K$2)*données!$L$3:$R$17)*$K86)+(SUMPRODUCT((données!$L$2:$R$2=$I86)*(données!$A$3:$A$17=L$1)*(données!$B$3:$B$17=L$2)*données!$L$3:$R$17)*$L86)+(SUMPRODUCT((données!$L$2:$R$2=$I86)*(données!$A$3:$A$17=M$1)*(données!$B$3:$B$17=M$2)*données!$L$3:$R$17)*$M86)+(SUMPRODUCT((données!$L$2:$R$2=$I86)*(données!$A$3:$A$17=N$1)*(données!$B$3:$B$17=N$2)*données!$L$3:$R$17)*$N86)+(SUMPRODUCT((données!$L$2:$R$2=$I86)*(données!$A$3:$A$17=O$1)*(données!$B$3:$B$17=O$2)*données!$L$3:$R$17)*$O86)+(SUMPRODUCT((données!$L$2:$R$2=$I86)*(données!$A$3:$A$17=P$1)*(données!$B$3:$B$17=Q$2)*données!$L$3:$R$17)*$P86)+(SUMPRODUCT((données!$L$2:$R$2=$I86)*(données!$A$3:$A$17=Q$1)*(données!$B$3:$B$17=Q$2)*données!$L$3:$R$17)*$Q86)+(SUMPRODUCT((données!$L$2:$R$2=$I86)*(données!$A$3:$A$17=R$1)*(données!$B$3:$B$17=R$2)*données!$L$3:$R$17)*$R86)+(SUMPRODUCT((données!$L$2:$R$2=$I86)*(données!$A$3:$A$17=S$1)*(données!$B$3:$B$17=S$2)*données!$L$3:$R$17)*$S86)+(SUMPRODUCT((données!$L$2:$R$2=$I86)*(données!$A$3:$A$17=T$1)*(données!$B$3:$B$17=T$2)*données!$L$3:$R$17)*$T86)+(SUMPRODUCT((données!$L$2:$R$2=$I86)*(données!$A$3:$A$17=U$1)*(données!$B$3:$B$17=U$2)*données!$L$3:$R$17)*$U86)+(SUMPRODUCT((données!$L$2:$R$2=$I86)*(données!$A$3:$A$17=V$1)*(données!$B$3:$B$17=V$2)*données!$L$3:$R$17)*$V86)+(SUMPRODUCT((données!$L$2:$R$2=$I86)*(données!$A$3:$A$17=W$1)*(données!$B$3:$B$17=W$2)*données!$L$3:$R$17)*$W86)+(SUMPRODUCT((données!$L$2:$R$2=$I86)*(données!$A$3:$A$17=AA$1)*(données!$B$3:$B$17=AA$2)*données!$L$3:$R$17)*$AA86),2)</f>
        <v>0</v>
      </c>
      <c r="AE86" s="75" cm="1">
        <f t="array" aca="1" ref="AE86" ca="1">IFERROR(_xlfn.XLOOKUP(AE$1,INDIRECT("'"&amp;$A86&amp;"'!$a:$a"),INDIRECT("'"&amp;$A86&amp;"'!$f:$f"),FALSE),0)</f>
        <v>0</v>
      </c>
      <c r="AF86" s="75">
        <f t="shared" ca="1" si="17"/>
        <v>0</v>
      </c>
      <c r="AG86" s="75">
        <f t="shared" ca="1" si="18"/>
        <v>0</v>
      </c>
      <c r="AH86" s="74" cm="1">
        <f t="array" aca="1" ref="AH86" ca="1">IFERROR(_xlfn.XLOOKUP(AH$1,INDIRECT("'"&amp;$A86&amp;"'!$A:$A"),INDIRECT("'"&amp;$A86&amp;"'!$b:$b"),FALSE),0)</f>
        <v>0</v>
      </c>
      <c r="AI86" s="74">
        <f ca="1">IFERROR(_xlfn.XLOOKUP($I86,données!$A$33:$A$39,données!$D$33:$D$39,0),0)</f>
        <v>0</v>
      </c>
      <c r="AJ86" s="74">
        <f ca="1">IFERROR(_xlfn.XLOOKUP($I86,données!$A$33:$A$39,données!$E$33:$E$39,0),0)</f>
        <v>0</v>
      </c>
      <c r="AK86" s="74">
        <f ca="1">IFERROR(_xlfn.XLOOKUP($I86,données!$A$33:$A$39,données!$F$33:$F$39,0),0)</f>
        <v>0</v>
      </c>
      <c r="AL86" s="74">
        <f ca="1">IFERROR(_xlfn.XLOOKUP($I86,données!$A$33:$A$39,données!$G$33:$G$39,0),0)</f>
        <v>0</v>
      </c>
      <c r="AM86" s="74">
        <f ca="1">IFERROR(_xlfn.XLOOKUP($I86,données!$A$33:$A$39,données!$H$33:$H$39,0),0)</f>
        <v>0</v>
      </c>
      <c r="AN86" s="74"/>
      <c r="AO86" s="74"/>
      <c r="AP86" s="71"/>
      <c r="AQ86" s="82"/>
    </row>
    <row r="87" spans="1:43" s="68" customFormat="1" ht="14" x14ac:dyDescent="0.2">
      <c r="A87" s="71">
        <f t="shared" si="15"/>
        <v>83</v>
      </c>
      <c r="B87" s="71">
        <f t="shared" ca="1" si="13"/>
        <v>0</v>
      </c>
      <c r="C87" s="71">
        <f t="shared" ca="1" si="13"/>
        <v>0</v>
      </c>
      <c r="D87" s="71">
        <f t="shared" ca="1" si="13"/>
        <v>0</v>
      </c>
      <c r="E87" s="71">
        <f t="shared" ca="1" si="13"/>
        <v>0</v>
      </c>
      <c r="F87" s="71">
        <f t="shared" ca="1" si="16"/>
        <v>0</v>
      </c>
      <c r="G87" s="89">
        <f t="shared" ca="1" si="13"/>
        <v>0</v>
      </c>
      <c r="H87" s="72" cm="1">
        <f t="array" aca="1" ref="H87" ca="1">IFERROR(_xlfn.XLOOKUP(H$1,INDIRECT("'"&amp;$A87&amp;"'!$A:$A"),INDIRECT("'"&amp;$A87&amp;"'!$b:$b"),FALSE),0)</f>
        <v>0</v>
      </c>
      <c r="I87" s="71" cm="1">
        <f t="array" aca="1" ref="I87" ca="1">IFERROR(IF($H87="Oui",_xlfn.XLOOKUP(I$2,INDIRECT("'"&amp;$A87&amp;"'!$A:$A"),INDIRECT("'"&amp;$A87&amp;"'!$b:$b"),FALSE),_xlfn.XLOOKUP(I$1,INDIRECT("'"&amp;$A87&amp;"'!$C$19:$C$25"),INDIRECT("'"&amp;$A87&amp;"'!$A$19:$A$25"),données!$A$39)),0)</f>
        <v>0</v>
      </c>
      <c r="J87" s="73">
        <f t="shared" ca="1" si="19"/>
        <v>0</v>
      </c>
      <c r="K87" s="74">
        <f t="shared" ca="1" si="21"/>
        <v>0</v>
      </c>
      <c r="L87" s="74">
        <f t="shared" ca="1" si="21"/>
        <v>0</v>
      </c>
      <c r="M87" s="74">
        <f t="shared" ca="1" si="21"/>
        <v>0</v>
      </c>
      <c r="N87" s="74">
        <f t="shared" ca="1" si="21"/>
        <v>0</v>
      </c>
      <c r="O87" s="74">
        <f t="shared" ca="1" si="21"/>
        <v>0</v>
      </c>
      <c r="P87" s="74">
        <f t="shared" ca="1" si="21"/>
        <v>0</v>
      </c>
      <c r="Q87" s="74">
        <f t="shared" ca="1" si="21"/>
        <v>0</v>
      </c>
      <c r="R87" s="74">
        <f t="shared" ca="1" si="21"/>
        <v>0</v>
      </c>
      <c r="S87" s="74">
        <f t="shared" ca="1" si="21"/>
        <v>0</v>
      </c>
      <c r="T87" s="74">
        <f t="shared" ca="1" si="21"/>
        <v>0</v>
      </c>
      <c r="U87" s="74">
        <f t="shared" ca="1" si="21"/>
        <v>0</v>
      </c>
      <c r="V87" s="74">
        <f t="shared" ca="1" si="21"/>
        <v>0</v>
      </c>
      <c r="W87" s="74">
        <f t="shared" ca="1" si="21"/>
        <v>0</v>
      </c>
      <c r="X87" s="74">
        <f t="shared" ca="1" si="21"/>
        <v>0</v>
      </c>
      <c r="Y87" s="74">
        <f t="shared" ca="1" si="21"/>
        <v>0</v>
      </c>
      <c r="Z87" s="74">
        <f t="shared" ca="1" si="21"/>
        <v>0</v>
      </c>
      <c r="AA87" s="73">
        <f t="shared" ca="1" si="20"/>
        <v>0</v>
      </c>
      <c r="AB87" s="93"/>
      <c r="AC87" s="75">
        <f ca="1">ROUND(IF($H87="Oui",0,SUMIFS(données!$C$33:$C$39,données!$A$33:$A$39,$I87)),2)</f>
        <v>0</v>
      </c>
      <c r="AD87" s="75" cm="1">
        <f t="array" aca="1" ref="AD87" ca="1">ROUND((SUMPRODUCT((données!$L$2:$R$2=$I87)*(données!$A$3:$A$17=J$1)*(données!$B$3:$B$17=J$2)*données!$L$3:$R$17)*$J87)+(SUMPRODUCT((données!$L$2:$R$2=$I87)*(données!$A$3:$A$17=K$1)*(données!$B$3:$B$17=K$2)*données!$L$3:$R$17)*$K87)+(SUMPRODUCT((données!$L$2:$R$2=$I87)*(données!$A$3:$A$17=L$1)*(données!$B$3:$B$17=L$2)*données!$L$3:$R$17)*$L87)+(SUMPRODUCT((données!$L$2:$R$2=$I87)*(données!$A$3:$A$17=M$1)*(données!$B$3:$B$17=M$2)*données!$L$3:$R$17)*$M87)+(SUMPRODUCT((données!$L$2:$R$2=$I87)*(données!$A$3:$A$17=N$1)*(données!$B$3:$B$17=N$2)*données!$L$3:$R$17)*$N87)+(SUMPRODUCT((données!$L$2:$R$2=$I87)*(données!$A$3:$A$17=O$1)*(données!$B$3:$B$17=O$2)*données!$L$3:$R$17)*$O87)+(SUMPRODUCT((données!$L$2:$R$2=$I87)*(données!$A$3:$A$17=P$1)*(données!$B$3:$B$17=Q$2)*données!$L$3:$R$17)*$P87)+(SUMPRODUCT((données!$L$2:$R$2=$I87)*(données!$A$3:$A$17=Q$1)*(données!$B$3:$B$17=Q$2)*données!$L$3:$R$17)*$Q87)+(SUMPRODUCT((données!$L$2:$R$2=$I87)*(données!$A$3:$A$17=R$1)*(données!$B$3:$B$17=R$2)*données!$L$3:$R$17)*$R87)+(SUMPRODUCT((données!$L$2:$R$2=$I87)*(données!$A$3:$A$17=S$1)*(données!$B$3:$B$17=S$2)*données!$L$3:$R$17)*$S87)+(SUMPRODUCT((données!$L$2:$R$2=$I87)*(données!$A$3:$A$17=T$1)*(données!$B$3:$B$17=T$2)*données!$L$3:$R$17)*$T87)+(SUMPRODUCT((données!$L$2:$R$2=$I87)*(données!$A$3:$A$17=U$1)*(données!$B$3:$B$17=U$2)*données!$L$3:$R$17)*$U87)+(SUMPRODUCT((données!$L$2:$R$2=$I87)*(données!$A$3:$A$17=V$1)*(données!$B$3:$B$17=V$2)*données!$L$3:$R$17)*$V87)+(SUMPRODUCT((données!$L$2:$R$2=$I87)*(données!$A$3:$A$17=W$1)*(données!$B$3:$B$17=W$2)*données!$L$3:$R$17)*$W87)+(SUMPRODUCT((données!$L$2:$R$2=$I87)*(données!$A$3:$A$17=AA$1)*(données!$B$3:$B$17=AA$2)*données!$L$3:$R$17)*$AA87),2)</f>
        <v>0</v>
      </c>
      <c r="AE87" s="75" cm="1">
        <f t="array" aca="1" ref="AE87" ca="1">IFERROR(_xlfn.XLOOKUP(AE$1,INDIRECT("'"&amp;$A87&amp;"'!$a:$a"),INDIRECT("'"&amp;$A87&amp;"'!$f:$f"),FALSE),0)</f>
        <v>0</v>
      </c>
      <c r="AF87" s="75">
        <f t="shared" ca="1" si="17"/>
        <v>0</v>
      </c>
      <c r="AG87" s="75">
        <f t="shared" ca="1" si="18"/>
        <v>0</v>
      </c>
      <c r="AH87" s="74" cm="1">
        <f t="array" aca="1" ref="AH87" ca="1">IFERROR(_xlfn.XLOOKUP(AH$1,INDIRECT("'"&amp;$A87&amp;"'!$A:$A"),INDIRECT("'"&amp;$A87&amp;"'!$b:$b"),FALSE),0)</f>
        <v>0</v>
      </c>
      <c r="AI87" s="74">
        <f ca="1">IFERROR(_xlfn.XLOOKUP($I87,données!$A$33:$A$39,données!$D$33:$D$39,0),0)</f>
        <v>0</v>
      </c>
      <c r="AJ87" s="74">
        <f ca="1">IFERROR(_xlfn.XLOOKUP($I87,données!$A$33:$A$39,données!$E$33:$E$39,0),0)</f>
        <v>0</v>
      </c>
      <c r="AK87" s="74">
        <f ca="1">IFERROR(_xlfn.XLOOKUP($I87,données!$A$33:$A$39,données!$F$33:$F$39,0),0)</f>
        <v>0</v>
      </c>
      <c r="AL87" s="74">
        <f ca="1">IFERROR(_xlfn.XLOOKUP($I87,données!$A$33:$A$39,données!$G$33:$G$39,0),0)</f>
        <v>0</v>
      </c>
      <c r="AM87" s="74">
        <f ca="1">IFERROR(_xlfn.XLOOKUP($I87,données!$A$33:$A$39,données!$H$33:$H$39,0),0)</f>
        <v>0</v>
      </c>
      <c r="AN87" s="74"/>
      <c r="AO87" s="74"/>
      <c r="AP87" s="71"/>
      <c r="AQ87" s="82"/>
    </row>
    <row r="88" spans="1:43" s="68" customFormat="1" ht="14" x14ac:dyDescent="0.2">
      <c r="A88" s="71">
        <f t="shared" si="15"/>
        <v>84</v>
      </c>
      <c r="B88" s="71">
        <f t="shared" ca="1" si="13"/>
        <v>0</v>
      </c>
      <c r="C88" s="71">
        <f t="shared" ca="1" si="13"/>
        <v>0</v>
      </c>
      <c r="D88" s="71">
        <f t="shared" ca="1" si="13"/>
        <v>0</v>
      </c>
      <c r="E88" s="71">
        <f t="shared" ca="1" si="13"/>
        <v>0</v>
      </c>
      <c r="F88" s="71">
        <f t="shared" ca="1" si="16"/>
        <v>0</v>
      </c>
      <c r="G88" s="89">
        <f t="shared" ca="1" si="13"/>
        <v>0</v>
      </c>
      <c r="H88" s="72" cm="1">
        <f t="array" aca="1" ref="H88" ca="1">IFERROR(_xlfn.XLOOKUP(H$1,INDIRECT("'"&amp;$A88&amp;"'!$A:$A"),INDIRECT("'"&amp;$A88&amp;"'!$b:$b"),FALSE),0)</f>
        <v>0</v>
      </c>
      <c r="I88" s="71" cm="1">
        <f t="array" aca="1" ref="I88" ca="1">IFERROR(IF($H88="Oui",_xlfn.XLOOKUP(I$2,INDIRECT("'"&amp;$A88&amp;"'!$A:$A"),INDIRECT("'"&amp;$A88&amp;"'!$b:$b"),FALSE),_xlfn.XLOOKUP(I$1,INDIRECT("'"&amp;$A88&amp;"'!$C$19:$C$25"),INDIRECT("'"&amp;$A88&amp;"'!$A$19:$A$25"),données!$A$39)),0)</f>
        <v>0</v>
      </c>
      <c r="J88" s="73">
        <f t="shared" ca="1" si="19"/>
        <v>0</v>
      </c>
      <c r="K88" s="74">
        <f t="shared" ca="1" si="21"/>
        <v>0</v>
      </c>
      <c r="L88" s="74">
        <f t="shared" ca="1" si="21"/>
        <v>0</v>
      </c>
      <c r="M88" s="74">
        <f t="shared" ca="1" si="21"/>
        <v>0</v>
      </c>
      <c r="N88" s="74">
        <f t="shared" ca="1" si="21"/>
        <v>0</v>
      </c>
      <c r="O88" s="74">
        <f t="shared" ca="1" si="21"/>
        <v>0</v>
      </c>
      <c r="P88" s="74">
        <f t="shared" ca="1" si="21"/>
        <v>0</v>
      </c>
      <c r="Q88" s="74">
        <f t="shared" ca="1" si="21"/>
        <v>0</v>
      </c>
      <c r="R88" s="74">
        <f t="shared" ca="1" si="21"/>
        <v>0</v>
      </c>
      <c r="S88" s="74">
        <f t="shared" ca="1" si="21"/>
        <v>0</v>
      </c>
      <c r="T88" s="74">
        <f t="shared" ca="1" si="21"/>
        <v>0</v>
      </c>
      <c r="U88" s="74">
        <f t="shared" ca="1" si="21"/>
        <v>0</v>
      </c>
      <c r="V88" s="74">
        <f t="shared" ca="1" si="21"/>
        <v>0</v>
      </c>
      <c r="W88" s="74">
        <f t="shared" ca="1" si="21"/>
        <v>0</v>
      </c>
      <c r="X88" s="74">
        <f t="shared" ca="1" si="21"/>
        <v>0</v>
      </c>
      <c r="Y88" s="74">
        <f t="shared" ca="1" si="21"/>
        <v>0</v>
      </c>
      <c r="Z88" s="74">
        <f t="shared" ca="1" si="21"/>
        <v>0</v>
      </c>
      <c r="AA88" s="73">
        <f t="shared" ca="1" si="20"/>
        <v>0</v>
      </c>
      <c r="AB88" s="93"/>
      <c r="AC88" s="75">
        <f ca="1">ROUND(IF($H88="Oui",0,SUMIFS(données!$C$33:$C$39,données!$A$33:$A$39,$I88)),2)</f>
        <v>0</v>
      </c>
      <c r="AD88" s="75" cm="1">
        <f t="array" aca="1" ref="AD88" ca="1">ROUND((SUMPRODUCT((données!$L$2:$R$2=$I88)*(données!$A$3:$A$17=J$1)*(données!$B$3:$B$17=J$2)*données!$L$3:$R$17)*$J88)+(SUMPRODUCT((données!$L$2:$R$2=$I88)*(données!$A$3:$A$17=K$1)*(données!$B$3:$B$17=K$2)*données!$L$3:$R$17)*$K88)+(SUMPRODUCT((données!$L$2:$R$2=$I88)*(données!$A$3:$A$17=L$1)*(données!$B$3:$B$17=L$2)*données!$L$3:$R$17)*$L88)+(SUMPRODUCT((données!$L$2:$R$2=$I88)*(données!$A$3:$A$17=M$1)*(données!$B$3:$B$17=M$2)*données!$L$3:$R$17)*$M88)+(SUMPRODUCT((données!$L$2:$R$2=$I88)*(données!$A$3:$A$17=N$1)*(données!$B$3:$B$17=N$2)*données!$L$3:$R$17)*$N88)+(SUMPRODUCT((données!$L$2:$R$2=$I88)*(données!$A$3:$A$17=O$1)*(données!$B$3:$B$17=O$2)*données!$L$3:$R$17)*$O88)+(SUMPRODUCT((données!$L$2:$R$2=$I88)*(données!$A$3:$A$17=P$1)*(données!$B$3:$B$17=Q$2)*données!$L$3:$R$17)*$P88)+(SUMPRODUCT((données!$L$2:$R$2=$I88)*(données!$A$3:$A$17=Q$1)*(données!$B$3:$B$17=Q$2)*données!$L$3:$R$17)*$Q88)+(SUMPRODUCT((données!$L$2:$R$2=$I88)*(données!$A$3:$A$17=R$1)*(données!$B$3:$B$17=R$2)*données!$L$3:$R$17)*$R88)+(SUMPRODUCT((données!$L$2:$R$2=$I88)*(données!$A$3:$A$17=S$1)*(données!$B$3:$B$17=S$2)*données!$L$3:$R$17)*$S88)+(SUMPRODUCT((données!$L$2:$R$2=$I88)*(données!$A$3:$A$17=T$1)*(données!$B$3:$B$17=T$2)*données!$L$3:$R$17)*$T88)+(SUMPRODUCT((données!$L$2:$R$2=$I88)*(données!$A$3:$A$17=U$1)*(données!$B$3:$B$17=U$2)*données!$L$3:$R$17)*$U88)+(SUMPRODUCT((données!$L$2:$R$2=$I88)*(données!$A$3:$A$17=V$1)*(données!$B$3:$B$17=V$2)*données!$L$3:$R$17)*$V88)+(SUMPRODUCT((données!$L$2:$R$2=$I88)*(données!$A$3:$A$17=W$1)*(données!$B$3:$B$17=W$2)*données!$L$3:$R$17)*$W88)+(SUMPRODUCT((données!$L$2:$R$2=$I88)*(données!$A$3:$A$17=AA$1)*(données!$B$3:$B$17=AA$2)*données!$L$3:$R$17)*$AA88),2)</f>
        <v>0</v>
      </c>
      <c r="AE88" s="75" cm="1">
        <f t="array" aca="1" ref="AE88" ca="1">IFERROR(_xlfn.XLOOKUP(AE$1,INDIRECT("'"&amp;$A88&amp;"'!$a:$a"),INDIRECT("'"&amp;$A88&amp;"'!$f:$f"),FALSE),0)</f>
        <v>0</v>
      </c>
      <c r="AF88" s="75">
        <f t="shared" ca="1" si="17"/>
        <v>0</v>
      </c>
      <c r="AG88" s="75">
        <f t="shared" ca="1" si="18"/>
        <v>0</v>
      </c>
      <c r="AH88" s="74" cm="1">
        <f t="array" aca="1" ref="AH88" ca="1">IFERROR(_xlfn.XLOOKUP(AH$1,INDIRECT("'"&amp;$A88&amp;"'!$A:$A"),INDIRECT("'"&amp;$A88&amp;"'!$b:$b"),FALSE),0)</f>
        <v>0</v>
      </c>
      <c r="AI88" s="74">
        <f ca="1">IFERROR(_xlfn.XLOOKUP($I88,données!$A$33:$A$39,données!$D$33:$D$39,0),0)</f>
        <v>0</v>
      </c>
      <c r="AJ88" s="74">
        <f ca="1">IFERROR(_xlfn.XLOOKUP($I88,données!$A$33:$A$39,données!$E$33:$E$39,0),0)</f>
        <v>0</v>
      </c>
      <c r="AK88" s="74">
        <f ca="1">IFERROR(_xlfn.XLOOKUP($I88,données!$A$33:$A$39,données!$F$33:$F$39,0),0)</f>
        <v>0</v>
      </c>
      <c r="AL88" s="74">
        <f ca="1">IFERROR(_xlfn.XLOOKUP($I88,données!$A$33:$A$39,données!$G$33:$G$39,0),0)</f>
        <v>0</v>
      </c>
      <c r="AM88" s="74">
        <f ca="1">IFERROR(_xlfn.XLOOKUP($I88,données!$A$33:$A$39,données!$H$33:$H$39,0),0)</f>
        <v>0</v>
      </c>
      <c r="AN88" s="74"/>
      <c r="AO88" s="74"/>
      <c r="AP88" s="71"/>
      <c r="AQ88" s="82"/>
    </row>
    <row r="89" spans="1:43" s="68" customFormat="1" ht="14" x14ac:dyDescent="0.2">
      <c r="A89" s="71">
        <f t="shared" si="15"/>
        <v>85</v>
      </c>
      <c r="B89" s="71">
        <f t="shared" ca="1" si="13"/>
        <v>0</v>
      </c>
      <c r="C89" s="71">
        <f t="shared" ca="1" si="13"/>
        <v>0</v>
      </c>
      <c r="D89" s="71">
        <f t="shared" ca="1" si="13"/>
        <v>0</v>
      </c>
      <c r="E89" s="71">
        <f t="shared" ca="1" si="13"/>
        <v>0</v>
      </c>
      <c r="F89" s="71">
        <f t="shared" ca="1" si="16"/>
        <v>0</v>
      </c>
      <c r="G89" s="89">
        <f t="shared" ca="1" si="13"/>
        <v>0</v>
      </c>
      <c r="H89" s="72" cm="1">
        <f t="array" aca="1" ref="H89" ca="1">IFERROR(_xlfn.XLOOKUP(H$1,INDIRECT("'"&amp;$A89&amp;"'!$A:$A"),INDIRECT("'"&amp;$A89&amp;"'!$b:$b"),FALSE),0)</f>
        <v>0</v>
      </c>
      <c r="I89" s="71" cm="1">
        <f t="array" aca="1" ref="I89" ca="1">IFERROR(IF($H89="Oui",_xlfn.XLOOKUP(I$2,INDIRECT("'"&amp;$A89&amp;"'!$A:$A"),INDIRECT("'"&amp;$A89&amp;"'!$b:$b"),FALSE),_xlfn.XLOOKUP(I$1,INDIRECT("'"&amp;$A89&amp;"'!$C$19:$C$25"),INDIRECT("'"&amp;$A89&amp;"'!$A$19:$A$25"),données!$A$39)),0)</f>
        <v>0</v>
      </c>
      <c r="J89" s="73">
        <f t="shared" ca="1" si="19"/>
        <v>0</v>
      </c>
      <c r="K89" s="74">
        <f t="shared" ca="1" si="21"/>
        <v>0</v>
      </c>
      <c r="L89" s="74">
        <f t="shared" ca="1" si="21"/>
        <v>0</v>
      </c>
      <c r="M89" s="74">
        <f t="shared" ca="1" si="21"/>
        <v>0</v>
      </c>
      <c r="N89" s="74">
        <f t="shared" ca="1" si="21"/>
        <v>0</v>
      </c>
      <c r="O89" s="74">
        <f t="shared" ca="1" si="21"/>
        <v>0</v>
      </c>
      <c r="P89" s="74">
        <f t="shared" ca="1" si="21"/>
        <v>0</v>
      </c>
      <c r="Q89" s="74">
        <f t="shared" ca="1" si="21"/>
        <v>0</v>
      </c>
      <c r="R89" s="74">
        <f t="shared" ca="1" si="21"/>
        <v>0</v>
      </c>
      <c r="S89" s="74">
        <f t="shared" ca="1" si="21"/>
        <v>0</v>
      </c>
      <c r="T89" s="74">
        <f t="shared" ca="1" si="21"/>
        <v>0</v>
      </c>
      <c r="U89" s="74">
        <f t="shared" ca="1" si="21"/>
        <v>0</v>
      </c>
      <c r="V89" s="74">
        <f t="shared" ca="1" si="21"/>
        <v>0</v>
      </c>
      <c r="W89" s="74">
        <f t="shared" ca="1" si="21"/>
        <v>0</v>
      </c>
      <c r="X89" s="74">
        <f t="shared" ca="1" si="21"/>
        <v>0</v>
      </c>
      <c r="Y89" s="74">
        <f t="shared" ca="1" si="21"/>
        <v>0</v>
      </c>
      <c r="Z89" s="74">
        <f t="shared" ca="1" si="21"/>
        <v>0</v>
      </c>
      <c r="AA89" s="73">
        <f t="shared" ca="1" si="20"/>
        <v>0</v>
      </c>
      <c r="AB89" s="93"/>
      <c r="AC89" s="75">
        <f ca="1">ROUND(IF($H89="Oui",0,SUMIFS(données!$C$33:$C$39,données!$A$33:$A$39,$I89)),2)</f>
        <v>0</v>
      </c>
      <c r="AD89" s="75" cm="1">
        <f t="array" aca="1" ref="AD89" ca="1">ROUND((SUMPRODUCT((données!$L$2:$R$2=$I89)*(données!$A$3:$A$17=J$1)*(données!$B$3:$B$17=J$2)*données!$L$3:$R$17)*$J89)+(SUMPRODUCT((données!$L$2:$R$2=$I89)*(données!$A$3:$A$17=K$1)*(données!$B$3:$B$17=K$2)*données!$L$3:$R$17)*$K89)+(SUMPRODUCT((données!$L$2:$R$2=$I89)*(données!$A$3:$A$17=L$1)*(données!$B$3:$B$17=L$2)*données!$L$3:$R$17)*$L89)+(SUMPRODUCT((données!$L$2:$R$2=$I89)*(données!$A$3:$A$17=M$1)*(données!$B$3:$B$17=M$2)*données!$L$3:$R$17)*$M89)+(SUMPRODUCT((données!$L$2:$R$2=$I89)*(données!$A$3:$A$17=N$1)*(données!$B$3:$B$17=N$2)*données!$L$3:$R$17)*$N89)+(SUMPRODUCT((données!$L$2:$R$2=$I89)*(données!$A$3:$A$17=O$1)*(données!$B$3:$B$17=O$2)*données!$L$3:$R$17)*$O89)+(SUMPRODUCT((données!$L$2:$R$2=$I89)*(données!$A$3:$A$17=P$1)*(données!$B$3:$B$17=Q$2)*données!$L$3:$R$17)*$P89)+(SUMPRODUCT((données!$L$2:$R$2=$I89)*(données!$A$3:$A$17=Q$1)*(données!$B$3:$B$17=Q$2)*données!$L$3:$R$17)*$Q89)+(SUMPRODUCT((données!$L$2:$R$2=$I89)*(données!$A$3:$A$17=R$1)*(données!$B$3:$B$17=R$2)*données!$L$3:$R$17)*$R89)+(SUMPRODUCT((données!$L$2:$R$2=$I89)*(données!$A$3:$A$17=S$1)*(données!$B$3:$B$17=S$2)*données!$L$3:$R$17)*$S89)+(SUMPRODUCT((données!$L$2:$R$2=$I89)*(données!$A$3:$A$17=T$1)*(données!$B$3:$B$17=T$2)*données!$L$3:$R$17)*$T89)+(SUMPRODUCT((données!$L$2:$R$2=$I89)*(données!$A$3:$A$17=U$1)*(données!$B$3:$B$17=U$2)*données!$L$3:$R$17)*$U89)+(SUMPRODUCT((données!$L$2:$R$2=$I89)*(données!$A$3:$A$17=V$1)*(données!$B$3:$B$17=V$2)*données!$L$3:$R$17)*$V89)+(SUMPRODUCT((données!$L$2:$R$2=$I89)*(données!$A$3:$A$17=W$1)*(données!$B$3:$B$17=W$2)*données!$L$3:$R$17)*$W89)+(SUMPRODUCT((données!$L$2:$R$2=$I89)*(données!$A$3:$A$17=AA$1)*(données!$B$3:$B$17=AA$2)*données!$L$3:$R$17)*$AA89),2)</f>
        <v>0</v>
      </c>
      <c r="AE89" s="75" cm="1">
        <f t="array" aca="1" ref="AE89" ca="1">IFERROR(_xlfn.XLOOKUP(AE$1,INDIRECT("'"&amp;$A89&amp;"'!$a:$a"),INDIRECT("'"&amp;$A89&amp;"'!$f:$f"),FALSE),0)</f>
        <v>0</v>
      </c>
      <c r="AF89" s="75">
        <f t="shared" ca="1" si="17"/>
        <v>0</v>
      </c>
      <c r="AG89" s="75">
        <f t="shared" ca="1" si="18"/>
        <v>0</v>
      </c>
      <c r="AH89" s="74" cm="1">
        <f t="array" aca="1" ref="AH89" ca="1">IFERROR(_xlfn.XLOOKUP(AH$1,INDIRECT("'"&amp;$A89&amp;"'!$A:$A"),INDIRECT("'"&amp;$A89&amp;"'!$b:$b"),FALSE),0)</f>
        <v>0</v>
      </c>
      <c r="AI89" s="74">
        <f ca="1">IFERROR(_xlfn.XLOOKUP($I89,données!$A$33:$A$39,données!$D$33:$D$39,0),0)</f>
        <v>0</v>
      </c>
      <c r="AJ89" s="74">
        <f ca="1">IFERROR(_xlfn.XLOOKUP($I89,données!$A$33:$A$39,données!$E$33:$E$39,0),0)</f>
        <v>0</v>
      </c>
      <c r="AK89" s="74">
        <f ca="1">IFERROR(_xlfn.XLOOKUP($I89,données!$A$33:$A$39,données!$F$33:$F$39,0),0)</f>
        <v>0</v>
      </c>
      <c r="AL89" s="74">
        <f ca="1">IFERROR(_xlfn.XLOOKUP($I89,données!$A$33:$A$39,données!$G$33:$G$39,0),0)</f>
        <v>0</v>
      </c>
      <c r="AM89" s="74">
        <f ca="1">IFERROR(_xlfn.XLOOKUP($I89,données!$A$33:$A$39,données!$H$33:$H$39,0),0)</f>
        <v>0</v>
      </c>
      <c r="AN89" s="74"/>
      <c r="AO89" s="74"/>
      <c r="AP89" s="71"/>
      <c r="AQ89" s="82"/>
    </row>
    <row r="90" spans="1:43" s="68" customFormat="1" ht="14" x14ac:dyDescent="0.2">
      <c r="A90" s="71">
        <f t="shared" si="15"/>
        <v>86</v>
      </c>
      <c r="B90" s="71">
        <f t="shared" ca="1" si="13"/>
        <v>0</v>
      </c>
      <c r="C90" s="71">
        <f t="shared" ca="1" si="13"/>
        <v>0</v>
      </c>
      <c r="D90" s="71">
        <f t="shared" ca="1" si="13"/>
        <v>0</v>
      </c>
      <c r="E90" s="71">
        <f t="shared" ca="1" si="13"/>
        <v>0</v>
      </c>
      <c r="F90" s="71">
        <f t="shared" ca="1" si="16"/>
        <v>0</v>
      </c>
      <c r="G90" s="89">
        <f t="shared" ca="1" si="13"/>
        <v>0</v>
      </c>
      <c r="H90" s="72" cm="1">
        <f t="array" aca="1" ref="H90" ca="1">IFERROR(_xlfn.XLOOKUP(H$1,INDIRECT("'"&amp;$A90&amp;"'!$A:$A"),INDIRECT("'"&amp;$A90&amp;"'!$b:$b"),FALSE),0)</f>
        <v>0</v>
      </c>
      <c r="I90" s="71" cm="1">
        <f t="array" aca="1" ref="I90" ca="1">IFERROR(IF($H90="Oui",_xlfn.XLOOKUP(I$2,INDIRECT("'"&amp;$A90&amp;"'!$A:$A"),INDIRECT("'"&amp;$A90&amp;"'!$b:$b"),FALSE),_xlfn.XLOOKUP(I$1,INDIRECT("'"&amp;$A90&amp;"'!$C$19:$C$25"),INDIRECT("'"&amp;$A90&amp;"'!$A$19:$A$25"),données!$A$39)),0)</f>
        <v>0</v>
      </c>
      <c r="J90" s="73">
        <f t="shared" ca="1" si="19"/>
        <v>0</v>
      </c>
      <c r="K90" s="74">
        <f t="shared" ca="1" si="21"/>
        <v>0</v>
      </c>
      <c r="L90" s="74">
        <f t="shared" ca="1" si="21"/>
        <v>0</v>
      </c>
      <c r="M90" s="74">
        <f t="shared" ca="1" si="21"/>
        <v>0</v>
      </c>
      <c r="N90" s="74">
        <f t="shared" ca="1" si="21"/>
        <v>0</v>
      </c>
      <c r="O90" s="74">
        <f t="shared" ca="1" si="21"/>
        <v>0</v>
      </c>
      <c r="P90" s="74">
        <f t="shared" ca="1" si="21"/>
        <v>0</v>
      </c>
      <c r="Q90" s="74">
        <f t="shared" ca="1" si="21"/>
        <v>0</v>
      </c>
      <c r="R90" s="74">
        <f t="shared" ca="1" si="21"/>
        <v>0</v>
      </c>
      <c r="S90" s="74">
        <f t="shared" ca="1" si="21"/>
        <v>0</v>
      </c>
      <c r="T90" s="74">
        <f t="shared" ca="1" si="21"/>
        <v>0</v>
      </c>
      <c r="U90" s="74">
        <f t="shared" ca="1" si="21"/>
        <v>0</v>
      </c>
      <c r="V90" s="74">
        <f t="shared" ca="1" si="21"/>
        <v>0</v>
      </c>
      <c r="W90" s="74">
        <f t="shared" ca="1" si="21"/>
        <v>0</v>
      </c>
      <c r="X90" s="74">
        <f t="shared" ca="1" si="21"/>
        <v>0</v>
      </c>
      <c r="Y90" s="74">
        <f t="shared" ca="1" si="21"/>
        <v>0</v>
      </c>
      <c r="Z90" s="74">
        <f t="shared" ca="1" si="21"/>
        <v>0</v>
      </c>
      <c r="AA90" s="73">
        <f t="shared" ca="1" si="20"/>
        <v>0</v>
      </c>
      <c r="AB90" s="93"/>
      <c r="AC90" s="75">
        <f ca="1">ROUND(IF($H90="Oui",0,SUMIFS(données!$C$33:$C$39,données!$A$33:$A$39,$I90)),2)</f>
        <v>0</v>
      </c>
      <c r="AD90" s="75" cm="1">
        <f t="array" aca="1" ref="AD90" ca="1">ROUND((SUMPRODUCT((données!$L$2:$R$2=$I90)*(données!$A$3:$A$17=J$1)*(données!$B$3:$B$17=J$2)*données!$L$3:$R$17)*$J90)+(SUMPRODUCT((données!$L$2:$R$2=$I90)*(données!$A$3:$A$17=K$1)*(données!$B$3:$B$17=K$2)*données!$L$3:$R$17)*$K90)+(SUMPRODUCT((données!$L$2:$R$2=$I90)*(données!$A$3:$A$17=L$1)*(données!$B$3:$B$17=L$2)*données!$L$3:$R$17)*$L90)+(SUMPRODUCT((données!$L$2:$R$2=$I90)*(données!$A$3:$A$17=M$1)*(données!$B$3:$B$17=M$2)*données!$L$3:$R$17)*$M90)+(SUMPRODUCT((données!$L$2:$R$2=$I90)*(données!$A$3:$A$17=N$1)*(données!$B$3:$B$17=N$2)*données!$L$3:$R$17)*$N90)+(SUMPRODUCT((données!$L$2:$R$2=$I90)*(données!$A$3:$A$17=O$1)*(données!$B$3:$B$17=O$2)*données!$L$3:$R$17)*$O90)+(SUMPRODUCT((données!$L$2:$R$2=$I90)*(données!$A$3:$A$17=P$1)*(données!$B$3:$B$17=Q$2)*données!$L$3:$R$17)*$P90)+(SUMPRODUCT((données!$L$2:$R$2=$I90)*(données!$A$3:$A$17=Q$1)*(données!$B$3:$B$17=Q$2)*données!$L$3:$R$17)*$Q90)+(SUMPRODUCT((données!$L$2:$R$2=$I90)*(données!$A$3:$A$17=R$1)*(données!$B$3:$B$17=R$2)*données!$L$3:$R$17)*$R90)+(SUMPRODUCT((données!$L$2:$R$2=$I90)*(données!$A$3:$A$17=S$1)*(données!$B$3:$B$17=S$2)*données!$L$3:$R$17)*$S90)+(SUMPRODUCT((données!$L$2:$R$2=$I90)*(données!$A$3:$A$17=T$1)*(données!$B$3:$B$17=T$2)*données!$L$3:$R$17)*$T90)+(SUMPRODUCT((données!$L$2:$R$2=$I90)*(données!$A$3:$A$17=U$1)*(données!$B$3:$B$17=U$2)*données!$L$3:$R$17)*$U90)+(SUMPRODUCT((données!$L$2:$R$2=$I90)*(données!$A$3:$A$17=V$1)*(données!$B$3:$B$17=V$2)*données!$L$3:$R$17)*$V90)+(SUMPRODUCT((données!$L$2:$R$2=$I90)*(données!$A$3:$A$17=W$1)*(données!$B$3:$B$17=W$2)*données!$L$3:$R$17)*$W90)+(SUMPRODUCT((données!$L$2:$R$2=$I90)*(données!$A$3:$A$17=AA$1)*(données!$B$3:$B$17=AA$2)*données!$L$3:$R$17)*$AA90),2)</f>
        <v>0</v>
      </c>
      <c r="AE90" s="75" cm="1">
        <f t="array" aca="1" ref="AE90" ca="1">IFERROR(_xlfn.XLOOKUP(AE$1,INDIRECT("'"&amp;$A90&amp;"'!$a:$a"),INDIRECT("'"&amp;$A90&amp;"'!$f:$f"),FALSE),0)</f>
        <v>0</v>
      </c>
      <c r="AF90" s="75">
        <f t="shared" ca="1" si="17"/>
        <v>0</v>
      </c>
      <c r="AG90" s="75">
        <f t="shared" ca="1" si="18"/>
        <v>0</v>
      </c>
      <c r="AH90" s="74" cm="1">
        <f t="array" aca="1" ref="AH90" ca="1">IFERROR(_xlfn.XLOOKUP(AH$1,INDIRECT("'"&amp;$A90&amp;"'!$A:$A"),INDIRECT("'"&amp;$A90&amp;"'!$b:$b"),FALSE),0)</f>
        <v>0</v>
      </c>
      <c r="AI90" s="74">
        <f ca="1">IFERROR(_xlfn.XLOOKUP($I90,données!$A$33:$A$39,données!$D$33:$D$39,0),0)</f>
        <v>0</v>
      </c>
      <c r="AJ90" s="74">
        <f ca="1">IFERROR(_xlfn.XLOOKUP($I90,données!$A$33:$A$39,données!$E$33:$E$39,0),0)</f>
        <v>0</v>
      </c>
      <c r="AK90" s="74">
        <f ca="1">IFERROR(_xlfn.XLOOKUP($I90,données!$A$33:$A$39,données!$F$33:$F$39,0),0)</f>
        <v>0</v>
      </c>
      <c r="AL90" s="74">
        <f ca="1">IFERROR(_xlfn.XLOOKUP($I90,données!$A$33:$A$39,données!$G$33:$G$39,0),0)</f>
        <v>0</v>
      </c>
      <c r="AM90" s="74">
        <f ca="1">IFERROR(_xlfn.XLOOKUP($I90,données!$A$33:$A$39,données!$H$33:$H$39,0),0)</f>
        <v>0</v>
      </c>
      <c r="AN90" s="74"/>
      <c r="AO90" s="74"/>
      <c r="AP90" s="71"/>
      <c r="AQ90" s="82"/>
    </row>
    <row r="91" spans="1:43" s="68" customFormat="1" ht="14" x14ac:dyDescent="0.2">
      <c r="A91" s="71">
        <f t="shared" si="15"/>
        <v>87</v>
      </c>
      <c r="B91" s="71">
        <f t="shared" ca="1" si="13"/>
        <v>0</v>
      </c>
      <c r="C91" s="71">
        <f t="shared" ca="1" si="13"/>
        <v>0</v>
      </c>
      <c r="D91" s="71">
        <f t="shared" ca="1" si="13"/>
        <v>0</v>
      </c>
      <c r="E91" s="71">
        <f t="shared" ca="1" si="13"/>
        <v>0</v>
      </c>
      <c r="F91" s="71">
        <f t="shared" ca="1" si="16"/>
        <v>0</v>
      </c>
      <c r="G91" s="89">
        <f t="shared" ca="1" si="13"/>
        <v>0</v>
      </c>
      <c r="H91" s="72" cm="1">
        <f t="array" aca="1" ref="H91" ca="1">IFERROR(_xlfn.XLOOKUP(H$1,INDIRECT("'"&amp;$A91&amp;"'!$A:$A"),INDIRECT("'"&amp;$A91&amp;"'!$b:$b"),FALSE),0)</f>
        <v>0</v>
      </c>
      <c r="I91" s="71" cm="1">
        <f t="array" aca="1" ref="I91" ca="1">IFERROR(IF($H91="Oui",_xlfn.XLOOKUP(I$2,INDIRECT("'"&amp;$A91&amp;"'!$A:$A"),INDIRECT("'"&amp;$A91&amp;"'!$b:$b"),FALSE),_xlfn.XLOOKUP(I$1,INDIRECT("'"&amp;$A91&amp;"'!$C$19:$C$25"),INDIRECT("'"&amp;$A91&amp;"'!$A$19:$A$25"),données!$A$39)),0)</f>
        <v>0</v>
      </c>
      <c r="J91" s="73">
        <f t="shared" ca="1" si="19"/>
        <v>0</v>
      </c>
      <c r="K91" s="74">
        <f t="shared" ca="1" si="21"/>
        <v>0</v>
      </c>
      <c r="L91" s="74">
        <f t="shared" ca="1" si="21"/>
        <v>0</v>
      </c>
      <c r="M91" s="74">
        <f t="shared" ca="1" si="21"/>
        <v>0</v>
      </c>
      <c r="N91" s="74">
        <f t="shared" ca="1" si="21"/>
        <v>0</v>
      </c>
      <c r="O91" s="74">
        <f t="shared" ca="1" si="21"/>
        <v>0</v>
      </c>
      <c r="P91" s="74">
        <f t="shared" ca="1" si="21"/>
        <v>0</v>
      </c>
      <c r="Q91" s="74">
        <f t="shared" ca="1" si="21"/>
        <v>0</v>
      </c>
      <c r="R91" s="74">
        <f t="shared" ca="1" si="21"/>
        <v>0</v>
      </c>
      <c r="S91" s="74">
        <f t="shared" ca="1" si="21"/>
        <v>0</v>
      </c>
      <c r="T91" s="74">
        <f t="shared" ca="1" si="21"/>
        <v>0</v>
      </c>
      <c r="U91" s="74">
        <f t="shared" ca="1" si="21"/>
        <v>0</v>
      </c>
      <c r="V91" s="74">
        <f t="shared" ca="1" si="21"/>
        <v>0</v>
      </c>
      <c r="W91" s="74">
        <f t="shared" ca="1" si="21"/>
        <v>0</v>
      </c>
      <c r="X91" s="74">
        <f t="shared" ca="1" si="21"/>
        <v>0</v>
      </c>
      <c r="Y91" s="74">
        <f t="shared" ca="1" si="21"/>
        <v>0</v>
      </c>
      <c r="Z91" s="74">
        <f t="shared" ca="1" si="21"/>
        <v>0</v>
      </c>
      <c r="AA91" s="73">
        <f t="shared" ca="1" si="20"/>
        <v>0</v>
      </c>
      <c r="AB91" s="93"/>
      <c r="AC91" s="75">
        <f ca="1">ROUND(IF($H91="Oui",0,SUMIFS(données!$C$33:$C$39,données!$A$33:$A$39,$I91)),2)</f>
        <v>0</v>
      </c>
      <c r="AD91" s="75" cm="1">
        <f t="array" aca="1" ref="AD91" ca="1">ROUND((SUMPRODUCT((données!$L$2:$R$2=$I91)*(données!$A$3:$A$17=J$1)*(données!$B$3:$B$17=J$2)*données!$L$3:$R$17)*$J91)+(SUMPRODUCT((données!$L$2:$R$2=$I91)*(données!$A$3:$A$17=K$1)*(données!$B$3:$B$17=K$2)*données!$L$3:$R$17)*$K91)+(SUMPRODUCT((données!$L$2:$R$2=$I91)*(données!$A$3:$A$17=L$1)*(données!$B$3:$B$17=L$2)*données!$L$3:$R$17)*$L91)+(SUMPRODUCT((données!$L$2:$R$2=$I91)*(données!$A$3:$A$17=M$1)*(données!$B$3:$B$17=M$2)*données!$L$3:$R$17)*$M91)+(SUMPRODUCT((données!$L$2:$R$2=$I91)*(données!$A$3:$A$17=N$1)*(données!$B$3:$B$17=N$2)*données!$L$3:$R$17)*$N91)+(SUMPRODUCT((données!$L$2:$R$2=$I91)*(données!$A$3:$A$17=O$1)*(données!$B$3:$B$17=O$2)*données!$L$3:$R$17)*$O91)+(SUMPRODUCT((données!$L$2:$R$2=$I91)*(données!$A$3:$A$17=P$1)*(données!$B$3:$B$17=Q$2)*données!$L$3:$R$17)*$P91)+(SUMPRODUCT((données!$L$2:$R$2=$I91)*(données!$A$3:$A$17=Q$1)*(données!$B$3:$B$17=Q$2)*données!$L$3:$R$17)*$Q91)+(SUMPRODUCT((données!$L$2:$R$2=$I91)*(données!$A$3:$A$17=R$1)*(données!$B$3:$B$17=R$2)*données!$L$3:$R$17)*$R91)+(SUMPRODUCT((données!$L$2:$R$2=$I91)*(données!$A$3:$A$17=S$1)*(données!$B$3:$B$17=S$2)*données!$L$3:$R$17)*$S91)+(SUMPRODUCT((données!$L$2:$R$2=$I91)*(données!$A$3:$A$17=T$1)*(données!$B$3:$B$17=T$2)*données!$L$3:$R$17)*$T91)+(SUMPRODUCT((données!$L$2:$R$2=$I91)*(données!$A$3:$A$17=U$1)*(données!$B$3:$B$17=U$2)*données!$L$3:$R$17)*$U91)+(SUMPRODUCT((données!$L$2:$R$2=$I91)*(données!$A$3:$A$17=V$1)*(données!$B$3:$B$17=V$2)*données!$L$3:$R$17)*$V91)+(SUMPRODUCT((données!$L$2:$R$2=$I91)*(données!$A$3:$A$17=W$1)*(données!$B$3:$B$17=W$2)*données!$L$3:$R$17)*$W91)+(SUMPRODUCT((données!$L$2:$R$2=$I91)*(données!$A$3:$A$17=AA$1)*(données!$B$3:$B$17=AA$2)*données!$L$3:$R$17)*$AA91),2)</f>
        <v>0</v>
      </c>
      <c r="AE91" s="75" cm="1">
        <f t="array" aca="1" ref="AE91" ca="1">IFERROR(_xlfn.XLOOKUP(AE$1,INDIRECT("'"&amp;$A91&amp;"'!$a:$a"),INDIRECT("'"&amp;$A91&amp;"'!$f:$f"),FALSE),0)</f>
        <v>0</v>
      </c>
      <c r="AF91" s="75">
        <f t="shared" ca="1" si="17"/>
        <v>0</v>
      </c>
      <c r="AG91" s="75">
        <f t="shared" ca="1" si="18"/>
        <v>0</v>
      </c>
      <c r="AH91" s="74" cm="1">
        <f t="array" aca="1" ref="AH91" ca="1">IFERROR(_xlfn.XLOOKUP(AH$1,INDIRECT("'"&amp;$A91&amp;"'!$A:$A"),INDIRECT("'"&amp;$A91&amp;"'!$b:$b"),FALSE),0)</f>
        <v>0</v>
      </c>
      <c r="AI91" s="74">
        <f ca="1">IFERROR(_xlfn.XLOOKUP($I91,données!$A$33:$A$39,données!$D$33:$D$39,0),0)</f>
        <v>0</v>
      </c>
      <c r="AJ91" s="74">
        <f ca="1">IFERROR(_xlfn.XLOOKUP($I91,données!$A$33:$A$39,données!$E$33:$E$39,0),0)</f>
        <v>0</v>
      </c>
      <c r="AK91" s="74">
        <f ca="1">IFERROR(_xlfn.XLOOKUP($I91,données!$A$33:$A$39,données!$F$33:$F$39,0),0)</f>
        <v>0</v>
      </c>
      <c r="AL91" s="74">
        <f ca="1">IFERROR(_xlfn.XLOOKUP($I91,données!$A$33:$A$39,données!$G$33:$G$39,0),0)</f>
        <v>0</v>
      </c>
      <c r="AM91" s="74">
        <f ca="1">IFERROR(_xlfn.XLOOKUP($I91,données!$A$33:$A$39,données!$H$33:$H$39,0),0)</f>
        <v>0</v>
      </c>
      <c r="AN91" s="74"/>
      <c r="AO91" s="74"/>
      <c r="AP91" s="71"/>
      <c r="AQ91" s="82"/>
    </row>
    <row r="92" spans="1:43" s="68" customFormat="1" ht="14" x14ac:dyDescent="0.2">
      <c r="A92" s="71">
        <f t="shared" si="15"/>
        <v>88</v>
      </c>
      <c r="B92" s="71">
        <f t="shared" ca="1" si="13"/>
        <v>0</v>
      </c>
      <c r="C92" s="71">
        <f t="shared" ca="1" si="13"/>
        <v>0</v>
      </c>
      <c r="D92" s="71">
        <f t="shared" ca="1" si="13"/>
        <v>0</v>
      </c>
      <c r="E92" s="71">
        <f t="shared" ca="1" si="13"/>
        <v>0</v>
      </c>
      <c r="F92" s="71">
        <f t="shared" ca="1" si="16"/>
        <v>0</v>
      </c>
      <c r="G92" s="89">
        <f t="shared" ca="1" si="13"/>
        <v>0</v>
      </c>
      <c r="H92" s="72" cm="1">
        <f t="array" aca="1" ref="H92" ca="1">IFERROR(_xlfn.XLOOKUP(H$1,INDIRECT("'"&amp;$A92&amp;"'!$A:$A"),INDIRECT("'"&amp;$A92&amp;"'!$b:$b"),FALSE),0)</f>
        <v>0</v>
      </c>
      <c r="I92" s="71" cm="1">
        <f t="array" aca="1" ref="I92" ca="1">IFERROR(IF($H92="Oui",_xlfn.XLOOKUP(I$2,INDIRECT("'"&amp;$A92&amp;"'!$A:$A"),INDIRECT("'"&amp;$A92&amp;"'!$b:$b"),FALSE),_xlfn.XLOOKUP(I$1,INDIRECT("'"&amp;$A92&amp;"'!$C$19:$C$25"),INDIRECT("'"&amp;$A92&amp;"'!$A$19:$A$25"),données!$A$39)),0)</f>
        <v>0</v>
      </c>
      <c r="J92" s="73">
        <f t="shared" ca="1" si="19"/>
        <v>0</v>
      </c>
      <c r="K92" s="74">
        <f t="shared" ca="1" si="21"/>
        <v>0</v>
      </c>
      <c r="L92" s="74">
        <f t="shared" ca="1" si="21"/>
        <v>0</v>
      </c>
      <c r="M92" s="74">
        <f t="shared" ca="1" si="21"/>
        <v>0</v>
      </c>
      <c r="N92" s="74">
        <f t="shared" ca="1" si="21"/>
        <v>0</v>
      </c>
      <c r="O92" s="74">
        <f t="shared" ca="1" si="21"/>
        <v>0</v>
      </c>
      <c r="P92" s="74">
        <f t="shared" ca="1" si="21"/>
        <v>0</v>
      </c>
      <c r="Q92" s="74">
        <f t="shared" ca="1" si="21"/>
        <v>0</v>
      </c>
      <c r="R92" s="74">
        <f t="shared" ca="1" si="21"/>
        <v>0</v>
      </c>
      <c r="S92" s="74">
        <f t="shared" ca="1" si="21"/>
        <v>0</v>
      </c>
      <c r="T92" s="74">
        <f t="shared" ca="1" si="21"/>
        <v>0</v>
      </c>
      <c r="U92" s="74">
        <f t="shared" ca="1" si="21"/>
        <v>0</v>
      </c>
      <c r="V92" s="74">
        <f t="shared" ca="1" si="21"/>
        <v>0</v>
      </c>
      <c r="W92" s="74">
        <f t="shared" ca="1" si="21"/>
        <v>0</v>
      </c>
      <c r="X92" s="74">
        <f t="shared" ca="1" si="21"/>
        <v>0</v>
      </c>
      <c r="Y92" s="74">
        <f t="shared" ca="1" si="21"/>
        <v>0</v>
      </c>
      <c r="Z92" s="74">
        <f t="shared" ca="1" si="21"/>
        <v>0</v>
      </c>
      <c r="AA92" s="73">
        <f t="shared" ca="1" si="20"/>
        <v>0</v>
      </c>
      <c r="AB92" s="93"/>
      <c r="AC92" s="75">
        <f ca="1">ROUND(IF($H92="Oui",0,SUMIFS(données!$C$33:$C$39,données!$A$33:$A$39,$I92)),2)</f>
        <v>0</v>
      </c>
      <c r="AD92" s="75" cm="1">
        <f t="array" aca="1" ref="AD92" ca="1">ROUND((SUMPRODUCT((données!$L$2:$R$2=$I92)*(données!$A$3:$A$17=J$1)*(données!$B$3:$B$17=J$2)*données!$L$3:$R$17)*$J92)+(SUMPRODUCT((données!$L$2:$R$2=$I92)*(données!$A$3:$A$17=K$1)*(données!$B$3:$B$17=K$2)*données!$L$3:$R$17)*$K92)+(SUMPRODUCT((données!$L$2:$R$2=$I92)*(données!$A$3:$A$17=L$1)*(données!$B$3:$B$17=L$2)*données!$L$3:$R$17)*$L92)+(SUMPRODUCT((données!$L$2:$R$2=$I92)*(données!$A$3:$A$17=M$1)*(données!$B$3:$B$17=M$2)*données!$L$3:$R$17)*$M92)+(SUMPRODUCT((données!$L$2:$R$2=$I92)*(données!$A$3:$A$17=N$1)*(données!$B$3:$B$17=N$2)*données!$L$3:$R$17)*$N92)+(SUMPRODUCT((données!$L$2:$R$2=$I92)*(données!$A$3:$A$17=O$1)*(données!$B$3:$B$17=O$2)*données!$L$3:$R$17)*$O92)+(SUMPRODUCT((données!$L$2:$R$2=$I92)*(données!$A$3:$A$17=P$1)*(données!$B$3:$B$17=Q$2)*données!$L$3:$R$17)*$P92)+(SUMPRODUCT((données!$L$2:$R$2=$I92)*(données!$A$3:$A$17=Q$1)*(données!$B$3:$B$17=Q$2)*données!$L$3:$R$17)*$Q92)+(SUMPRODUCT((données!$L$2:$R$2=$I92)*(données!$A$3:$A$17=R$1)*(données!$B$3:$B$17=R$2)*données!$L$3:$R$17)*$R92)+(SUMPRODUCT((données!$L$2:$R$2=$I92)*(données!$A$3:$A$17=S$1)*(données!$B$3:$B$17=S$2)*données!$L$3:$R$17)*$S92)+(SUMPRODUCT((données!$L$2:$R$2=$I92)*(données!$A$3:$A$17=T$1)*(données!$B$3:$B$17=T$2)*données!$L$3:$R$17)*$T92)+(SUMPRODUCT((données!$L$2:$R$2=$I92)*(données!$A$3:$A$17=U$1)*(données!$B$3:$B$17=U$2)*données!$L$3:$R$17)*$U92)+(SUMPRODUCT((données!$L$2:$R$2=$I92)*(données!$A$3:$A$17=V$1)*(données!$B$3:$B$17=V$2)*données!$L$3:$R$17)*$V92)+(SUMPRODUCT((données!$L$2:$R$2=$I92)*(données!$A$3:$A$17=W$1)*(données!$B$3:$B$17=W$2)*données!$L$3:$R$17)*$W92)+(SUMPRODUCT((données!$L$2:$R$2=$I92)*(données!$A$3:$A$17=AA$1)*(données!$B$3:$B$17=AA$2)*données!$L$3:$R$17)*$AA92),2)</f>
        <v>0</v>
      </c>
      <c r="AE92" s="75" cm="1">
        <f t="array" aca="1" ref="AE92" ca="1">IFERROR(_xlfn.XLOOKUP(AE$1,INDIRECT("'"&amp;$A92&amp;"'!$a:$a"),INDIRECT("'"&amp;$A92&amp;"'!$f:$f"),FALSE),0)</f>
        <v>0</v>
      </c>
      <c r="AF92" s="75">
        <f t="shared" ca="1" si="17"/>
        <v>0</v>
      </c>
      <c r="AG92" s="75">
        <f t="shared" ca="1" si="18"/>
        <v>0</v>
      </c>
      <c r="AH92" s="74" cm="1">
        <f t="array" aca="1" ref="AH92" ca="1">IFERROR(_xlfn.XLOOKUP(AH$1,INDIRECT("'"&amp;$A92&amp;"'!$A:$A"),INDIRECT("'"&amp;$A92&amp;"'!$b:$b"),FALSE),0)</f>
        <v>0</v>
      </c>
      <c r="AI92" s="74">
        <f ca="1">IFERROR(_xlfn.XLOOKUP($I92,données!$A$33:$A$39,données!$D$33:$D$39,0),0)</f>
        <v>0</v>
      </c>
      <c r="AJ92" s="74">
        <f ca="1">IFERROR(_xlfn.XLOOKUP($I92,données!$A$33:$A$39,données!$E$33:$E$39,0),0)</f>
        <v>0</v>
      </c>
      <c r="AK92" s="74">
        <f ca="1">IFERROR(_xlfn.XLOOKUP($I92,données!$A$33:$A$39,données!$F$33:$F$39,0),0)</f>
        <v>0</v>
      </c>
      <c r="AL92" s="74">
        <f ca="1">IFERROR(_xlfn.XLOOKUP($I92,données!$A$33:$A$39,données!$G$33:$G$39,0),0)</f>
        <v>0</v>
      </c>
      <c r="AM92" s="74">
        <f ca="1">IFERROR(_xlfn.XLOOKUP($I92,données!$A$33:$A$39,données!$H$33:$H$39,0),0)</f>
        <v>0</v>
      </c>
      <c r="AN92" s="74"/>
      <c r="AO92" s="74"/>
      <c r="AP92" s="71"/>
      <c r="AQ92" s="82"/>
    </row>
    <row r="93" spans="1:43" s="68" customFormat="1" ht="14" x14ac:dyDescent="0.2">
      <c r="A93" s="71">
        <f t="shared" si="15"/>
        <v>89</v>
      </c>
      <c r="B93" s="71">
        <f t="shared" ca="1" si="13"/>
        <v>0</v>
      </c>
      <c r="C93" s="71">
        <f t="shared" ca="1" si="13"/>
        <v>0</v>
      </c>
      <c r="D93" s="71">
        <f t="shared" ca="1" si="13"/>
        <v>0</v>
      </c>
      <c r="E93" s="71">
        <f t="shared" ca="1" si="13"/>
        <v>0</v>
      </c>
      <c r="F93" s="71">
        <f t="shared" ca="1" si="16"/>
        <v>0</v>
      </c>
      <c r="G93" s="89">
        <f t="shared" ca="1" si="13"/>
        <v>0</v>
      </c>
      <c r="H93" s="72" cm="1">
        <f t="array" aca="1" ref="H93" ca="1">IFERROR(_xlfn.XLOOKUP(H$1,INDIRECT("'"&amp;$A93&amp;"'!$A:$A"),INDIRECT("'"&amp;$A93&amp;"'!$b:$b"),FALSE),0)</f>
        <v>0</v>
      </c>
      <c r="I93" s="71" cm="1">
        <f t="array" aca="1" ref="I93" ca="1">IFERROR(IF($H93="Oui",_xlfn.XLOOKUP(I$2,INDIRECT("'"&amp;$A93&amp;"'!$A:$A"),INDIRECT("'"&amp;$A93&amp;"'!$b:$b"),FALSE),_xlfn.XLOOKUP(I$1,INDIRECT("'"&amp;$A93&amp;"'!$C$19:$C$25"),INDIRECT("'"&amp;$A93&amp;"'!$A$19:$A$25"),données!$A$39)),0)</f>
        <v>0</v>
      </c>
      <c r="J93" s="73">
        <f t="shared" ca="1" si="19"/>
        <v>0</v>
      </c>
      <c r="K93" s="74">
        <f t="shared" ca="1" si="21"/>
        <v>0</v>
      </c>
      <c r="L93" s="74">
        <f t="shared" ca="1" si="21"/>
        <v>0</v>
      </c>
      <c r="M93" s="74">
        <f t="shared" ca="1" si="21"/>
        <v>0</v>
      </c>
      <c r="N93" s="74">
        <f t="shared" ca="1" si="21"/>
        <v>0</v>
      </c>
      <c r="O93" s="74">
        <f t="shared" ca="1" si="21"/>
        <v>0</v>
      </c>
      <c r="P93" s="74">
        <f t="shared" ca="1" si="21"/>
        <v>0</v>
      </c>
      <c r="Q93" s="74">
        <f t="shared" ca="1" si="21"/>
        <v>0</v>
      </c>
      <c r="R93" s="74">
        <f t="shared" ca="1" si="21"/>
        <v>0</v>
      </c>
      <c r="S93" s="74">
        <f t="shared" ca="1" si="21"/>
        <v>0</v>
      </c>
      <c r="T93" s="74">
        <f t="shared" ca="1" si="21"/>
        <v>0</v>
      </c>
      <c r="U93" s="74">
        <f t="shared" ca="1" si="21"/>
        <v>0</v>
      </c>
      <c r="V93" s="74">
        <f t="shared" ca="1" si="21"/>
        <v>0</v>
      </c>
      <c r="W93" s="74">
        <f t="shared" ca="1" si="21"/>
        <v>0</v>
      </c>
      <c r="X93" s="74">
        <f t="shared" ca="1" si="21"/>
        <v>0</v>
      </c>
      <c r="Y93" s="74">
        <f t="shared" ca="1" si="21"/>
        <v>0</v>
      </c>
      <c r="Z93" s="74">
        <f t="shared" ca="1" si="21"/>
        <v>0</v>
      </c>
      <c r="AA93" s="73">
        <f t="shared" ca="1" si="20"/>
        <v>0</v>
      </c>
      <c r="AB93" s="93"/>
      <c r="AC93" s="75">
        <f ca="1">ROUND(IF($H93="Oui",0,SUMIFS(données!$C$33:$C$39,données!$A$33:$A$39,$I93)),2)</f>
        <v>0</v>
      </c>
      <c r="AD93" s="75" cm="1">
        <f t="array" aca="1" ref="AD93" ca="1">ROUND((SUMPRODUCT((données!$L$2:$R$2=$I93)*(données!$A$3:$A$17=J$1)*(données!$B$3:$B$17=J$2)*données!$L$3:$R$17)*$J93)+(SUMPRODUCT((données!$L$2:$R$2=$I93)*(données!$A$3:$A$17=K$1)*(données!$B$3:$B$17=K$2)*données!$L$3:$R$17)*$K93)+(SUMPRODUCT((données!$L$2:$R$2=$I93)*(données!$A$3:$A$17=L$1)*(données!$B$3:$B$17=L$2)*données!$L$3:$R$17)*$L93)+(SUMPRODUCT((données!$L$2:$R$2=$I93)*(données!$A$3:$A$17=M$1)*(données!$B$3:$B$17=M$2)*données!$L$3:$R$17)*$M93)+(SUMPRODUCT((données!$L$2:$R$2=$I93)*(données!$A$3:$A$17=N$1)*(données!$B$3:$B$17=N$2)*données!$L$3:$R$17)*$N93)+(SUMPRODUCT((données!$L$2:$R$2=$I93)*(données!$A$3:$A$17=O$1)*(données!$B$3:$B$17=O$2)*données!$L$3:$R$17)*$O93)+(SUMPRODUCT((données!$L$2:$R$2=$I93)*(données!$A$3:$A$17=P$1)*(données!$B$3:$B$17=Q$2)*données!$L$3:$R$17)*$P93)+(SUMPRODUCT((données!$L$2:$R$2=$I93)*(données!$A$3:$A$17=Q$1)*(données!$B$3:$B$17=Q$2)*données!$L$3:$R$17)*$Q93)+(SUMPRODUCT((données!$L$2:$R$2=$I93)*(données!$A$3:$A$17=R$1)*(données!$B$3:$B$17=R$2)*données!$L$3:$R$17)*$R93)+(SUMPRODUCT((données!$L$2:$R$2=$I93)*(données!$A$3:$A$17=S$1)*(données!$B$3:$B$17=S$2)*données!$L$3:$R$17)*$S93)+(SUMPRODUCT((données!$L$2:$R$2=$I93)*(données!$A$3:$A$17=T$1)*(données!$B$3:$B$17=T$2)*données!$L$3:$R$17)*$T93)+(SUMPRODUCT((données!$L$2:$R$2=$I93)*(données!$A$3:$A$17=U$1)*(données!$B$3:$B$17=U$2)*données!$L$3:$R$17)*$U93)+(SUMPRODUCT((données!$L$2:$R$2=$I93)*(données!$A$3:$A$17=V$1)*(données!$B$3:$B$17=V$2)*données!$L$3:$R$17)*$V93)+(SUMPRODUCT((données!$L$2:$R$2=$I93)*(données!$A$3:$A$17=W$1)*(données!$B$3:$B$17=W$2)*données!$L$3:$R$17)*$W93)+(SUMPRODUCT((données!$L$2:$R$2=$I93)*(données!$A$3:$A$17=AA$1)*(données!$B$3:$B$17=AA$2)*données!$L$3:$R$17)*$AA93),2)</f>
        <v>0</v>
      </c>
      <c r="AE93" s="75" cm="1">
        <f t="array" aca="1" ref="AE93" ca="1">IFERROR(_xlfn.XLOOKUP(AE$1,INDIRECT("'"&amp;$A93&amp;"'!$a:$a"),INDIRECT("'"&amp;$A93&amp;"'!$f:$f"),FALSE),0)</f>
        <v>0</v>
      </c>
      <c r="AF93" s="75">
        <f t="shared" ca="1" si="17"/>
        <v>0</v>
      </c>
      <c r="AG93" s="75">
        <f t="shared" ca="1" si="18"/>
        <v>0</v>
      </c>
      <c r="AH93" s="74" cm="1">
        <f t="array" aca="1" ref="AH93" ca="1">IFERROR(_xlfn.XLOOKUP(AH$1,INDIRECT("'"&amp;$A93&amp;"'!$A:$A"),INDIRECT("'"&amp;$A93&amp;"'!$b:$b"),FALSE),0)</f>
        <v>0</v>
      </c>
      <c r="AI93" s="74">
        <f ca="1">IFERROR(_xlfn.XLOOKUP($I93,données!$A$33:$A$39,données!$D$33:$D$39,0),0)</f>
        <v>0</v>
      </c>
      <c r="AJ93" s="74">
        <f ca="1">IFERROR(_xlfn.XLOOKUP($I93,données!$A$33:$A$39,données!$E$33:$E$39,0),0)</f>
        <v>0</v>
      </c>
      <c r="AK93" s="74">
        <f ca="1">IFERROR(_xlfn.XLOOKUP($I93,données!$A$33:$A$39,données!$F$33:$F$39,0),0)</f>
        <v>0</v>
      </c>
      <c r="AL93" s="74">
        <f ca="1">IFERROR(_xlfn.XLOOKUP($I93,données!$A$33:$A$39,données!$G$33:$G$39,0),0)</f>
        <v>0</v>
      </c>
      <c r="AM93" s="74">
        <f ca="1">IFERROR(_xlfn.XLOOKUP($I93,données!$A$33:$A$39,données!$H$33:$H$39,0),0)</f>
        <v>0</v>
      </c>
      <c r="AN93" s="74"/>
      <c r="AO93" s="74"/>
      <c r="AP93" s="71"/>
      <c r="AQ93" s="82"/>
    </row>
    <row r="94" spans="1:43" s="68" customFormat="1" ht="14" x14ac:dyDescent="0.2">
      <c r="A94" s="71">
        <f t="shared" si="15"/>
        <v>90</v>
      </c>
      <c r="B94" s="71">
        <f t="shared" ca="1" si="13"/>
        <v>0</v>
      </c>
      <c r="C94" s="71">
        <f t="shared" ca="1" si="13"/>
        <v>0</v>
      </c>
      <c r="D94" s="71">
        <f t="shared" ca="1" si="13"/>
        <v>0</v>
      </c>
      <c r="E94" s="71">
        <f t="shared" ca="1" si="13"/>
        <v>0</v>
      </c>
      <c r="F94" s="71">
        <f t="shared" ca="1" si="16"/>
        <v>0</v>
      </c>
      <c r="G94" s="89">
        <f t="shared" ca="1" si="13"/>
        <v>0</v>
      </c>
      <c r="H94" s="72" cm="1">
        <f t="array" aca="1" ref="H94" ca="1">IFERROR(_xlfn.XLOOKUP(H$1,INDIRECT("'"&amp;$A94&amp;"'!$A:$A"),INDIRECT("'"&amp;$A94&amp;"'!$b:$b"),FALSE),0)</f>
        <v>0</v>
      </c>
      <c r="I94" s="71" cm="1">
        <f t="array" aca="1" ref="I94" ca="1">IFERROR(IF($H94="Oui",_xlfn.XLOOKUP(I$2,INDIRECT("'"&amp;$A94&amp;"'!$A:$A"),INDIRECT("'"&amp;$A94&amp;"'!$b:$b"),FALSE),_xlfn.XLOOKUP(I$1,INDIRECT("'"&amp;$A94&amp;"'!$C$19:$C$25"),INDIRECT("'"&amp;$A94&amp;"'!$A$19:$A$25"),données!$A$39)),0)</f>
        <v>0</v>
      </c>
      <c r="J94" s="73">
        <f t="shared" ca="1" si="19"/>
        <v>0</v>
      </c>
      <c r="K94" s="74">
        <f t="shared" ca="1" si="21"/>
        <v>0</v>
      </c>
      <c r="L94" s="74">
        <f t="shared" ca="1" si="21"/>
        <v>0</v>
      </c>
      <c r="M94" s="74">
        <f t="shared" ca="1" si="21"/>
        <v>0</v>
      </c>
      <c r="N94" s="74">
        <f t="shared" ca="1" si="21"/>
        <v>0</v>
      </c>
      <c r="O94" s="74">
        <f t="shared" ca="1" si="21"/>
        <v>0</v>
      </c>
      <c r="P94" s="74">
        <f t="shared" ca="1" si="21"/>
        <v>0</v>
      </c>
      <c r="Q94" s="74">
        <f t="shared" ca="1" si="21"/>
        <v>0</v>
      </c>
      <c r="R94" s="74">
        <f t="shared" ca="1" si="21"/>
        <v>0</v>
      </c>
      <c r="S94" s="74">
        <f t="shared" ca="1" si="21"/>
        <v>0</v>
      </c>
      <c r="T94" s="74">
        <f t="shared" ca="1" si="21"/>
        <v>0</v>
      </c>
      <c r="U94" s="74">
        <f t="shared" ca="1" si="21"/>
        <v>0</v>
      </c>
      <c r="V94" s="74">
        <f t="shared" ca="1" si="21"/>
        <v>0</v>
      </c>
      <c r="W94" s="74">
        <f t="shared" ca="1" si="21"/>
        <v>0</v>
      </c>
      <c r="X94" s="74">
        <f t="shared" ca="1" si="21"/>
        <v>0</v>
      </c>
      <c r="Y94" s="74">
        <f t="shared" ca="1" si="21"/>
        <v>0</v>
      </c>
      <c r="Z94" s="74">
        <f t="shared" ca="1" si="21"/>
        <v>0</v>
      </c>
      <c r="AA94" s="73">
        <f t="shared" ca="1" si="20"/>
        <v>0</v>
      </c>
      <c r="AB94" s="93"/>
      <c r="AC94" s="75">
        <f ca="1">ROUND(IF($H94="Oui",0,SUMIFS(données!$C$33:$C$39,données!$A$33:$A$39,$I94)),2)</f>
        <v>0</v>
      </c>
      <c r="AD94" s="75" cm="1">
        <f t="array" aca="1" ref="AD94" ca="1">ROUND((SUMPRODUCT((données!$L$2:$R$2=$I94)*(données!$A$3:$A$17=J$1)*(données!$B$3:$B$17=J$2)*données!$L$3:$R$17)*$J94)+(SUMPRODUCT((données!$L$2:$R$2=$I94)*(données!$A$3:$A$17=K$1)*(données!$B$3:$B$17=K$2)*données!$L$3:$R$17)*$K94)+(SUMPRODUCT((données!$L$2:$R$2=$I94)*(données!$A$3:$A$17=L$1)*(données!$B$3:$B$17=L$2)*données!$L$3:$R$17)*$L94)+(SUMPRODUCT((données!$L$2:$R$2=$I94)*(données!$A$3:$A$17=M$1)*(données!$B$3:$B$17=M$2)*données!$L$3:$R$17)*$M94)+(SUMPRODUCT((données!$L$2:$R$2=$I94)*(données!$A$3:$A$17=N$1)*(données!$B$3:$B$17=N$2)*données!$L$3:$R$17)*$N94)+(SUMPRODUCT((données!$L$2:$R$2=$I94)*(données!$A$3:$A$17=O$1)*(données!$B$3:$B$17=O$2)*données!$L$3:$R$17)*$O94)+(SUMPRODUCT((données!$L$2:$R$2=$I94)*(données!$A$3:$A$17=P$1)*(données!$B$3:$B$17=Q$2)*données!$L$3:$R$17)*$P94)+(SUMPRODUCT((données!$L$2:$R$2=$I94)*(données!$A$3:$A$17=Q$1)*(données!$B$3:$B$17=Q$2)*données!$L$3:$R$17)*$Q94)+(SUMPRODUCT((données!$L$2:$R$2=$I94)*(données!$A$3:$A$17=R$1)*(données!$B$3:$B$17=R$2)*données!$L$3:$R$17)*$R94)+(SUMPRODUCT((données!$L$2:$R$2=$I94)*(données!$A$3:$A$17=S$1)*(données!$B$3:$B$17=S$2)*données!$L$3:$R$17)*$S94)+(SUMPRODUCT((données!$L$2:$R$2=$I94)*(données!$A$3:$A$17=T$1)*(données!$B$3:$B$17=T$2)*données!$L$3:$R$17)*$T94)+(SUMPRODUCT((données!$L$2:$R$2=$I94)*(données!$A$3:$A$17=U$1)*(données!$B$3:$B$17=U$2)*données!$L$3:$R$17)*$U94)+(SUMPRODUCT((données!$L$2:$R$2=$I94)*(données!$A$3:$A$17=V$1)*(données!$B$3:$B$17=V$2)*données!$L$3:$R$17)*$V94)+(SUMPRODUCT((données!$L$2:$R$2=$I94)*(données!$A$3:$A$17=W$1)*(données!$B$3:$B$17=W$2)*données!$L$3:$R$17)*$W94)+(SUMPRODUCT((données!$L$2:$R$2=$I94)*(données!$A$3:$A$17=AA$1)*(données!$B$3:$B$17=AA$2)*données!$L$3:$R$17)*$AA94),2)</f>
        <v>0</v>
      </c>
      <c r="AE94" s="75" cm="1">
        <f t="array" aca="1" ref="AE94" ca="1">IFERROR(_xlfn.XLOOKUP(AE$1,INDIRECT("'"&amp;$A94&amp;"'!$a:$a"),INDIRECT("'"&amp;$A94&amp;"'!$f:$f"),FALSE),0)</f>
        <v>0</v>
      </c>
      <c r="AF94" s="75">
        <f t="shared" ca="1" si="17"/>
        <v>0</v>
      </c>
      <c r="AG94" s="75">
        <f t="shared" ca="1" si="18"/>
        <v>0</v>
      </c>
      <c r="AH94" s="74" cm="1">
        <f t="array" aca="1" ref="AH94" ca="1">IFERROR(_xlfn.XLOOKUP(AH$1,INDIRECT("'"&amp;$A94&amp;"'!$A:$A"),INDIRECT("'"&amp;$A94&amp;"'!$b:$b"),FALSE),0)</f>
        <v>0</v>
      </c>
      <c r="AI94" s="74">
        <f ca="1">IFERROR(_xlfn.XLOOKUP($I94,données!$A$33:$A$39,données!$D$33:$D$39,0),0)</f>
        <v>0</v>
      </c>
      <c r="AJ94" s="74">
        <f ca="1">IFERROR(_xlfn.XLOOKUP($I94,données!$A$33:$A$39,données!$E$33:$E$39,0),0)</f>
        <v>0</v>
      </c>
      <c r="AK94" s="74">
        <f ca="1">IFERROR(_xlfn.XLOOKUP($I94,données!$A$33:$A$39,données!$F$33:$F$39,0),0)</f>
        <v>0</v>
      </c>
      <c r="AL94" s="74">
        <f ca="1">IFERROR(_xlfn.XLOOKUP($I94,données!$A$33:$A$39,données!$G$33:$G$39,0),0)</f>
        <v>0</v>
      </c>
      <c r="AM94" s="74">
        <f ca="1">IFERROR(_xlfn.XLOOKUP($I94,données!$A$33:$A$39,données!$H$33:$H$39,0),0)</f>
        <v>0</v>
      </c>
      <c r="AN94" s="74"/>
      <c r="AO94" s="74"/>
      <c r="AP94" s="71"/>
      <c r="AQ94" s="82"/>
    </row>
    <row r="95" spans="1:43" s="68" customFormat="1" ht="14" x14ac:dyDescent="0.2">
      <c r="A95" s="71">
        <f t="shared" si="15"/>
        <v>91</v>
      </c>
      <c r="B95" s="71">
        <f t="shared" ca="1" si="13"/>
        <v>0</v>
      </c>
      <c r="C95" s="71">
        <f t="shared" ca="1" si="13"/>
        <v>0</v>
      </c>
      <c r="D95" s="71">
        <f t="shared" ca="1" si="13"/>
        <v>0</v>
      </c>
      <c r="E95" s="71">
        <f t="shared" ca="1" si="13"/>
        <v>0</v>
      </c>
      <c r="F95" s="71">
        <f t="shared" ca="1" si="16"/>
        <v>0</v>
      </c>
      <c r="G95" s="89">
        <f t="shared" ca="1" si="13"/>
        <v>0</v>
      </c>
      <c r="H95" s="72" cm="1">
        <f t="array" aca="1" ref="H95" ca="1">IFERROR(_xlfn.XLOOKUP(H$1,INDIRECT("'"&amp;$A95&amp;"'!$A:$A"),INDIRECT("'"&amp;$A95&amp;"'!$b:$b"),FALSE),0)</f>
        <v>0</v>
      </c>
      <c r="I95" s="71" cm="1">
        <f t="array" aca="1" ref="I95" ca="1">IFERROR(IF($H95="Oui",_xlfn.XLOOKUP(I$2,INDIRECT("'"&amp;$A95&amp;"'!$A:$A"),INDIRECT("'"&amp;$A95&amp;"'!$b:$b"),FALSE),_xlfn.XLOOKUP(I$1,INDIRECT("'"&amp;$A95&amp;"'!$C$19:$C$25"),INDIRECT("'"&amp;$A95&amp;"'!$A$19:$A$25"),données!$A$39)),0)</f>
        <v>0</v>
      </c>
      <c r="J95" s="73">
        <f t="shared" ca="1" si="19"/>
        <v>0</v>
      </c>
      <c r="K95" s="74">
        <f t="shared" ca="1" si="21"/>
        <v>0</v>
      </c>
      <c r="L95" s="74">
        <f t="shared" ca="1" si="21"/>
        <v>0</v>
      </c>
      <c r="M95" s="74">
        <f t="shared" ca="1" si="21"/>
        <v>0</v>
      </c>
      <c r="N95" s="74">
        <f t="shared" ca="1" si="21"/>
        <v>0</v>
      </c>
      <c r="O95" s="74">
        <f t="shared" ca="1" si="21"/>
        <v>0</v>
      </c>
      <c r="P95" s="74">
        <f t="shared" ca="1" si="21"/>
        <v>0</v>
      </c>
      <c r="Q95" s="74">
        <f t="shared" ca="1" si="21"/>
        <v>0</v>
      </c>
      <c r="R95" s="74">
        <f t="shared" ca="1" si="21"/>
        <v>0</v>
      </c>
      <c r="S95" s="74">
        <f t="shared" ca="1" si="21"/>
        <v>0</v>
      </c>
      <c r="T95" s="74">
        <f t="shared" ca="1" si="21"/>
        <v>0</v>
      </c>
      <c r="U95" s="74">
        <f t="shared" ca="1" si="21"/>
        <v>0</v>
      </c>
      <c r="V95" s="74">
        <f t="shared" ca="1" si="21"/>
        <v>0</v>
      </c>
      <c r="W95" s="74">
        <f t="shared" ca="1" si="21"/>
        <v>0</v>
      </c>
      <c r="X95" s="74">
        <f t="shared" ca="1" si="21"/>
        <v>0</v>
      </c>
      <c r="Y95" s="74">
        <f t="shared" ca="1" si="21"/>
        <v>0</v>
      </c>
      <c r="Z95" s="74">
        <f t="shared" ca="1" si="21"/>
        <v>0</v>
      </c>
      <c r="AA95" s="73">
        <f t="shared" ca="1" si="20"/>
        <v>0</v>
      </c>
      <c r="AB95" s="93"/>
      <c r="AC95" s="75">
        <f ca="1">ROUND(IF($H95="Oui",0,SUMIFS(données!$C$33:$C$39,données!$A$33:$A$39,$I95)),2)</f>
        <v>0</v>
      </c>
      <c r="AD95" s="75" cm="1">
        <f t="array" aca="1" ref="AD95" ca="1">ROUND((SUMPRODUCT((données!$L$2:$R$2=$I95)*(données!$A$3:$A$17=J$1)*(données!$B$3:$B$17=J$2)*données!$L$3:$R$17)*$J95)+(SUMPRODUCT((données!$L$2:$R$2=$I95)*(données!$A$3:$A$17=K$1)*(données!$B$3:$B$17=K$2)*données!$L$3:$R$17)*$K95)+(SUMPRODUCT((données!$L$2:$R$2=$I95)*(données!$A$3:$A$17=L$1)*(données!$B$3:$B$17=L$2)*données!$L$3:$R$17)*$L95)+(SUMPRODUCT((données!$L$2:$R$2=$I95)*(données!$A$3:$A$17=M$1)*(données!$B$3:$B$17=M$2)*données!$L$3:$R$17)*$M95)+(SUMPRODUCT((données!$L$2:$R$2=$I95)*(données!$A$3:$A$17=N$1)*(données!$B$3:$B$17=N$2)*données!$L$3:$R$17)*$N95)+(SUMPRODUCT((données!$L$2:$R$2=$I95)*(données!$A$3:$A$17=O$1)*(données!$B$3:$B$17=O$2)*données!$L$3:$R$17)*$O95)+(SUMPRODUCT((données!$L$2:$R$2=$I95)*(données!$A$3:$A$17=P$1)*(données!$B$3:$B$17=Q$2)*données!$L$3:$R$17)*$P95)+(SUMPRODUCT((données!$L$2:$R$2=$I95)*(données!$A$3:$A$17=Q$1)*(données!$B$3:$B$17=Q$2)*données!$L$3:$R$17)*$Q95)+(SUMPRODUCT((données!$L$2:$R$2=$I95)*(données!$A$3:$A$17=R$1)*(données!$B$3:$B$17=R$2)*données!$L$3:$R$17)*$R95)+(SUMPRODUCT((données!$L$2:$R$2=$I95)*(données!$A$3:$A$17=S$1)*(données!$B$3:$B$17=S$2)*données!$L$3:$R$17)*$S95)+(SUMPRODUCT((données!$L$2:$R$2=$I95)*(données!$A$3:$A$17=T$1)*(données!$B$3:$B$17=T$2)*données!$L$3:$R$17)*$T95)+(SUMPRODUCT((données!$L$2:$R$2=$I95)*(données!$A$3:$A$17=U$1)*(données!$B$3:$B$17=U$2)*données!$L$3:$R$17)*$U95)+(SUMPRODUCT((données!$L$2:$R$2=$I95)*(données!$A$3:$A$17=V$1)*(données!$B$3:$B$17=V$2)*données!$L$3:$R$17)*$V95)+(SUMPRODUCT((données!$L$2:$R$2=$I95)*(données!$A$3:$A$17=W$1)*(données!$B$3:$B$17=W$2)*données!$L$3:$R$17)*$W95)+(SUMPRODUCT((données!$L$2:$R$2=$I95)*(données!$A$3:$A$17=AA$1)*(données!$B$3:$B$17=AA$2)*données!$L$3:$R$17)*$AA95),2)</f>
        <v>0</v>
      </c>
      <c r="AE95" s="75" cm="1">
        <f t="array" aca="1" ref="AE95" ca="1">IFERROR(_xlfn.XLOOKUP(AE$1,INDIRECT("'"&amp;$A95&amp;"'!$a:$a"),INDIRECT("'"&amp;$A95&amp;"'!$f:$f"),FALSE),0)</f>
        <v>0</v>
      </c>
      <c r="AF95" s="75">
        <f t="shared" ca="1" si="17"/>
        <v>0</v>
      </c>
      <c r="AG95" s="75">
        <f t="shared" ca="1" si="18"/>
        <v>0</v>
      </c>
      <c r="AH95" s="74" cm="1">
        <f t="array" aca="1" ref="AH95" ca="1">IFERROR(_xlfn.XLOOKUP(AH$1,INDIRECT("'"&amp;$A95&amp;"'!$A:$A"),INDIRECT("'"&amp;$A95&amp;"'!$b:$b"),FALSE),0)</f>
        <v>0</v>
      </c>
      <c r="AI95" s="74">
        <f ca="1">IFERROR(_xlfn.XLOOKUP($I95,données!$A$33:$A$39,données!$D$33:$D$39,0),0)</f>
        <v>0</v>
      </c>
      <c r="AJ95" s="74">
        <f ca="1">IFERROR(_xlfn.XLOOKUP($I95,données!$A$33:$A$39,données!$E$33:$E$39,0),0)</f>
        <v>0</v>
      </c>
      <c r="AK95" s="74">
        <f ca="1">IFERROR(_xlfn.XLOOKUP($I95,données!$A$33:$A$39,données!$F$33:$F$39,0),0)</f>
        <v>0</v>
      </c>
      <c r="AL95" s="74">
        <f ca="1">IFERROR(_xlfn.XLOOKUP($I95,données!$A$33:$A$39,données!$G$33:$G$39,0),0)</f>
        <v>0</v>
      </c>
      <c r="AM95" s="74">
        <f ca="1">IFERROR(_xlfn.XLOOKUP($I95,données!$A$33:$A$39,données!$H$33:$H$39,0),0)</f>
        <v>0</v>
      </c>
      <c r="AN95" s="74"/>
      <c r="AO95" s="74"/>
      <c r="AP95" s="71"/>
      <c r="AQ95" s="82"/>
    </row>
    <row r="96" spans="1:43" s="68" customFormat="1" ht="14" x14ac:dyDescent="0.2">
      <c r="A96" s="71">
        <f t="shared" si="15"/>
        <v>92</v>
      </c>
      <c r="B96" s="71">
        <f t="shared" ca="1" si="13"/>
        <v>0</v>
      </c>
      <c r="C96" s="71">
        <f t="shared" ca="1" si="13"/>
        <v>0</v>
      </c>
      <c r="D96" s="71">
        <f t="shared" ca="1" si="13"/>
        <v>0</v>
      </c>
      <c r="E96" s="71">
        <f t="shared" ca="1" si="13"/>
        <v>0</v>
      </c>
      <c r="F96" s="71">
        <f t="shared" ca="1" si="16"/>
        <v>0</v>
      </c>
      <c r="G96" s="89">
        <f t="shared" ca="1" si="13"/>
        <v>0</v>
      </c>
      <c r="H96" s="72" cm="1">
        <f t="array" aca="1" ref="H96" ca="1">IFERROR(_xlfn.XLOOKUP(H$1,INDIRECT("'"&amp;$A96&amp;"'!$A:$A"),INDIRECT("'"&amp;$A96&amp;"'!$b:$b"),FALSE),0)</f>
        <v>0</v>
      </c>
      <c r="I96" s="71" cm="1">
        <f t="array" aca="1" ref="I96" ca="1">IFERROR(IF($H96="Oui",_xlfn.XLOOKUP(I$2,INDIRECT("'"&amp;$A96&amp;"'!$A:$A"),INDIRECT("'"&amp;$A96&amp;"'!$b:$b"),FALSE),_xlfn.XLOOKUP(I$1,INDIRECT("'"&amp;$A96&amp;"'!$C$19:$C$25"),INDIRECT("'"&amp;$A96&amp;"'!$A$19:$A$25"),données!$A$39)),0)</f>
        <v>0</v>
      </c>
      <c r="J96" s="73">
        <f t="shared" ca="1" si="19"/>
        <v>0</v>
      </c>
      <c r="K96" s="74">
        <f t="shared" ca="1" si="21"/>
        <v>0</v>
      </c>
      <c r="L96" s="74">
        <f t="shared" ca="1" si="21"/>
        <v>0</v>
      </c>
      <c r="M96" s="74">
        <f t="shared" ca="1" si="21"/>
        <v>0</v>
      </c>
      <c r="N96" s="74">
        <f t="shared" ca="1" si="21"/>
        <v>0</v>
      </c>
      <c r="O96" s="74">
        <f t="shared" ca="1" si="21"/>
        <v>0</v>
      </c>
      <c r="P96" s="74">
        <f t="shared" ca="1" si="21"/>
        <v>0</v>
      </c>
      <c r="Q96" s="74">
        <f t="shared" ca="1" si="21"/>
        <v>0</v>
      </c>
      <c r="R96" s="74">
        <f t="shared" ca="1" si="21"/>
        <v>0</v>
      </c>
      <c r="S96" s="74">
        <f t="shared" ca="1" si="21"/>
        <v>0</v>
      </c>
      <c r="T96" s="74">
        <f t="shared" ca="1" si="21"/>
        <v>0</v>
      </c>
      <c r="U96" s="74">
        <f t="shared" ca="1" si="21"/>
        <v>0</v>
      </c>
      <c r="V96" s="74">
        <f t="shared" ca="1" si="21"/>
        <v>0</v>
      </c>
      <c r="W96" s="74">
        <f t="shared" ca="1" si="21"/>
        <v>0</v>
      </c>
      <c r="X96" s="74">
        <f t="shared" ca="1" si="21"/>
        <v>0</v>
      </c>
      <c r="Y96" s="74">
        <f t="shared" ca="1" si="21"/>
        <v>0</v>
      </c>
      <c r="Z96" s="74">
        <f t="shared" ca="1" si="21"/>
        <v>0</v>
      </c>
      <c r="AA96" s="73">
        <f t="shared" ca="1" si="20"/>
        <v>0</v>
      </c>
      <c r="AB96" s="93"/>
      <c r="AC96" s="75">
        <f ca="1">ROUND(IF($H96="Oui",0,SUMIFS(données!$C$33:$C$39,données!$A$33:$A$39,$I96)),2)</f>
        <v>0</v>
      </c>
      <c r="AD96" s="75" cm="1">
        <f t="array" aca="1" ref="AD96" ca="1">ROUND((SUMPRODUCT((données!$L$2:$R$2=$I96)*(données!$A$3:$A$17=J$1)*(données!$B$3:$B$17=J$2)*données!$L$3:$R$17)*$J96)+(SUMPRODUCT((données!$L$2:$R$2=$I96)*(données!$A$3:$A$17=K$1)*(données!$B$3:$B$17=K$2)*données!$L$3:$R$17)*$K96)+(SUMPRODUCT((données!$L$2:$R$2=$I96)*(données!$A$3:$A$17=L$1)*(données!$B$3:$B$17=L$2)*données!$L$3:$R$17)*$L96)+(SUMPRODUCT((données!$L$2:$R$2=$I96)*(données!$A$3:$A$17=M$1)*(données!$B$3:$B$17=M$2)*données!$L$3:$R$17)*$M96)+(SUMPRODUCT((données!$L$2:$R$2=$I96)*(données!$A$3:$A$17=N$1)*(données!$B$3:$B$17=N$2)*données!$L$3:$R$17)*$N96)+(SUMPRODUCT((données!$L$2:$R$2=$I96)*(données!$A$3:$A$17=O$1)*(données!$B$3:$B$17=O$2)*données!$L$3:$R$17)*$O96)+(SUMPRODUCT((données!$L$2:$R$2=$I96)*(données!$A$3:$A$17=P$1)*(données!$B$3:$B$17=Q$2)*données!$L$3:$R$17)*$P96)+(SUMPRODUCT((données!$L$2:$R$2=$I96)*(données!$A$3:$A$17=Q$1)*(données!$B$3:$B$17=Q$2)*données!$L$3:$R$17)*$Q96)+(SUMPRODUCT((données!$L$2:$R$2=$I96)*(données!$A$3:$A$17=R$1)*(données!$B$3:$B$17=R$2)*données!$L$3:$R$17)*$R96)+(SUMPRODUCT((données!$L$2:$R$2=$I96)*(données!$A$3:$A$17=S$1)*(données!$B$3:$B$17=S$2)*données!$L$3:$R$17)*$S96)+(SUMPRODUCT((données!$L$2:$R$2=$I96)*(données!$A$3:$A$17=T$1)*(données!$B$3:$B$17=T$2)*données!$L$3:$R$17)*$T96)+(SUMPRODUCT((données!$L$2:$R$2=$I96)*(données!$A$3:$A$17=U$1)*(données!$B$3:$B$17=U$2)*données!$L$3:$R$17)*$U96)+(SUMPRODUCT((données!$L$2:$R$2=$I96)*(données!$A$3:$A$17=V$1)*(données!$B$3:$B$17=V$2)*données!$L$3:$R$17)*$V96)+(SUMPRODUCT((données!$L$2:$R$2=$I96)*(données!$A$3:$A$17=W$1)*(données!$B$3:$B$17=W$2)*données!$L$3:$R$17)*$W96)+(SUMPRODUCT((données!$L$2:$R$2=$I96)*(données!$A$3:$A$17=AA$1)*(données!$B$3:$B$17=AA$2)*données!$L$3:$R$17)*$AA96),2)</f>
        <v>0</v>
      </c>
      <c r="AE96" s="75" cm="1">
        <f t="array" aca="1" ref="AE96" ca="1">IFERROR(_xlfn.XLOOKUP(AE$1,INDIRECT("'"&amp;$A96&amp;"'!$a:$a"),INDIRECT("'"&amp;$A96&amp;"'!$f:$f"),FALSE),0)</f>
        <v>0</v>
      </c>
      <c r="AF96" s="75">
        <f t="shared" ca="1" si="17"/>
        <v>0</v>
      </c>
      <c r="AG96" s="75">
        <f t="shared" ca="1" si="18"/>
        <v>0</v>
      </c>
      <c r="AH96" s="74" cm="1">
        <f t="array" aca="1" ref="AH96" ca="1">IFERROR(_xlfn.XLOOKUP(AH$1,INDIRECT("'"&amp;$A96&amp;"'!$A:$A"),INDIRECT("'"&amp;$A96&amp;"'!$b:$b"),FALSE),0)</f>
        <v>0</v>
      </c>
      <c r="AI96" s="74">
        <f ca="1">IFERROR(_xlfn.XLOOKUP($I96,données!$A$33:$A$39,données!$D$33:$D$39,0),0)</f>
        <v>0</v>
      </c>
      <c r="AJ96" s="74">
        <f ca="1">IFERROR(_xlfn.XLOOKUP($I96,données!$A$33:$A$39,données!$E$33:$E$39,0),0)</f>
        <v>0</v>
      </c>
      <c r="AK96" s="74">
        <f ca="1">IFERROR(_xlfn.XLOOKUP($I96,données!$A$33:$A$39,données!$F$33:$F$39,0),0)</f>
        <v>0</v>
      </c>
      <c r="AL96" s="74">
        <f ca="1">IFERROR(_xlfn.XLOOKUP($I96,données!$A$33:$A$39,données!$G$33:$G$39,0),0)</f>
        <v>0</v>
      </c>
      <c r="AM96" s="74">
        <f ca="1">IFERROR(_xlfn.XLOOKUP($I96,données!$A$33:$A$39,données!$H$33:$H$39,0),0)</f>
        <v>0</v>
      </c>
      <c r="AN96" s="74"/>
      <c r="AO96" s="74"/>
      <c r="AP96" s="71"/>
      <c r="AQ96" s="82"/>
    </row>
    <row r="97" spans="1:43" s="68" customFormat="1" ht="14" x14ac:dyDescent="0.2">
      <c r="A97" s="71">
        <f t="shared" si="15"/>
        <v>93</v>
      </c>
      <c r="B97" s="71">
        <f t="shared" ca="1" si="13"/>
        <v>0</v>
      </c>
      <c r="C97" s="71">
        <f t="shared" ca="1" si="13"/>
        <v>0</v>
      </c>
      <c r="D97" s="71">
        <f t="shared" ca="1" si="13"/>
        <v>0</v>
      </c>
      <c r="E97" s="71">
        <f t="shared" ca="1" si="13"/>
        <v>0</v>
      </c>
      <c r="F97" s="71">
        <f t="shared" ca="1" si="16"/>
        <v>0</v>
      </c>
      <c r="G97" s="89">
        <f t="shared" ca="1" si="13"/>
        <v>0</v>
      </c>
      <c r="H97" s="72" cm="1">
        <f t="array" aca="1" ref="H97" ca="1">IFERROR(_xlfn.XLOOKUP(H$1,INDIRECT("'"&amp;$A97&amp;"'!$A:$A"),INDIRECT("'"&amp;$A97&amp;"'!$b:$b"),FALSE),0)</f>
        <v>0</v>
      </c>
      <c r="I97" s="71" cm="1">
        <f t="array" aca="1" ref="I97" ca="1">IFERROR(IF($H97="Oui",_xlfn.XLOOKUP(I$2,INDIRECT("'"&amp;$A97&amp;"'!$A:$A"),INDIRECT("'"&amp;$A97&amp;"'!$b:$b"),FALSE),_xlfn.XLOOKUP(I$1,INDIRECT("'"&amp;$A97&amp;"'!$C$19:$C$25"),INDIRECT("'"&amp;$A97&amp;"'!$A$19:$A$25"),données!$A$39)),0)</f>
        <v>0</v>
      </c>
      <c r="J97" s="73">
        <f t="shared" ca="1" si="19"/>
        <v>0</v>
      </c>
      <c r="K97" s="74">
        <f t="shared" ca="1" si="21"/>
        <v>0</v>
      </c>
      <c r="L97" s="74">
        <f t="shared" ca="1" si="21"/>
        <v>0</v>
      </c>
      <c r="M97" s="74">
        <f t="shared" ca="1" si="21"/>
        <v>0</v>
      </c>
      <c r="N97" s="74">
        <f t="shared" ca="1" si="21"/>
        <v>0</v>
      </c>
      <c r="O97" s="74">
        <f t="shared" ca="1" si="21"/>
        <v>0</v>
      </c>
      <c r="P97" s="74">
        <f t="shared" ca="1" si="21"/>
        <v>0</v>
      </c>
      <c r="Q97" s="74">
        <f t="shared" ca="1" si="21"/>
        <v>0</v>
      </c>
      <c r="R97" s="74">
        <f t="shared" ca="1" si="21"/>
        <v>0</v>
      </c>
      <c r="S97" s="74">
        <f t="shared" ca="1" si="21"/>
        <v>0</v>
      </c>
      <c r="T97" s="74">
        <f t="shared" ca="1" si="21"/>
        <v>0</v>
      </c>
      <c r="U97" s="74">
        <f t="shared" ca="1" si="21"/>
        <v>0</v>
      </c>
      <c r="V97" s="74">
        <f t="shared" ca="1" si="21"/>
        <v>0</v>
      </c>
      <c r="W97" s="74">
        <f t="shared" ca="1" si="21"/>
        <v>0</v>
      </c>
      <c r="X97" s="74">
        <f t="shared" ca="1" si="21"/>
        <v>0</v>
      </c>
      <c r="Y97" s="74">
        <f t="shared" ca="1" si="21"/>
        <v>0</v>
      </c>
      <c r="Z97" s="74">
        <f t="shared" ca="1" si="21"/>
        <v>0</v>
      </c>
      <c r="AA97" s="73">
        <f t="shared" ca="1" si="20"/>
        <v>0</v>
      </c>
      <c r="AB97" s="93"/>
      <c r="AC97" s="75">
        <f ca="1">ROUND(IF($H97="Oui",0,SUMIFS(données!$C$33:$C$39,données!$A$33:$A$39,$I97)),2)</f>
        <v>0</v>
      </c>
      <c r="AD97" s="75" cm="1">
        <f t="array" aca="1" ref="AD97" ca="1">ROUND((SUMPRODUCT((données!$L$2:$R$2=$I97)*(données!$A$3:$A$17=J$1)*(données!$B$3:$B$17=J$2)*données!$L$3:$R$17)*$J97)+(SUMPRODUCT((données!$L$2:$R$2=$I97)*(données!$A$3:$A$17=K$1)*(données!$B$3:$B$17=K$2)*données!$L$3:$R$17)*$K97)+(SUMPRODUCT((données!$L$2:$R$2=$I97)*(données!$A$3:$A$17=L$1)*(données!$B$3:$B$17=L$2)*données!$L$3:$R$17)*$L97)+(SUMPRODUCT((données!$L$2:$R$2=$I97)*(données!$A$3:$A$17=M$1)*(données!$B$3:$B$17=M$2)*données!$L$3:$R$17)*$M97)+(SUMPRODUCT((données!$L$2:$R$2=$I97)*(données!$A$3:$A$17=N$1)*(données!$B$3:$B$17=N$2)*données!$L$3:$R$17)*$N97)+(SUMPRODUCT((données!$L$2:$R$2=$I97)*(données!$A$3:$A$17=O$1)*(données!$B$3:$B$17=O$2)*données!$L$3:$R$17)*$O97)+(SUMPRODUCT((données!$L$2:$R$2=$I97)*(données!$A$3:$A$17=P$1)*(données!$B$3:$B$17=Q$2)*données!$L$3:$R$17)*$P97)+(SUMPRODUCT((données!$L$2:$R$2=$I97)*(données!$A$3:$A$17=Q$1)*(données!$B$3:$B$17=Q$2)*données!$L$3:$R$17)*$Q97)+(SUMPRODUCT((données!$L$2:$R$2=$I97)*(données!$A$3:$A$17=R$1)*(données!$B$3:$B$17=R$2)*données!$L$3:$R$17)*$R97)+(SUMPRODUCT((données!$L$2:$R$2=$I97)*(données!$A$3:$A$17=S$1)*(données!$B$3:$B$17=S$2)*données!$L$3:$R$17)*$S97)+(SUMPRODUCT((données!$L$2:$R$2=$I97)*(données!$A$3:$A$17=T$1)*(données!$B$3:$B$17=T$2)*données!$L$3:$R$17)*$T97)+(SUMPRODUCT((données!$L$2:$R$2=$I97)*(données!$A$3:$A$17=U$1)*(données!$B$3:$B$17=U$2)*données!$L$3:$R$17)*$U97)+(SUMPRODUCT((données!$L$2:$R$2=$I97)*(données!$A$3:$A$17=V$1)*(données!$B$3:$B$17=V$2)*données!$L$3:$R$17)*$V97)+(SUMPRODUCT((données!$L$2:$R$2=$I97)*(données!$A$3:$A$17=W$1)*(données!$B$3:$B$17=W$2)*données!$L$3:$R$17)*$W97)+(SUMPRODUCT((données!$L$2:$R$2=$I97)*(données!$A$3:$A$17=AA$1)*(données!$B$3:$B$17=AA$2)*données!$L$3:$R$17)*$AA97),2)</f>
        <v>0</v>
      </c>
      <c r="AE97" s="75" cm="1">
        <f t="array" aca="1" ref="AE97" ca="1">IFERROR(_xlfn.XLOOKUP(AE$1,INDIRECT("'"&amp;$A97&amp;"'!$a:$a"),INDIRECT("'"&amp;$A97&amp;"'!$f:$f"),FALSE),0)</f>
        <v>0</v>
      </c>
      <c r="AF97" s="75">
        <f t="shared" ca="1" si="17"/>
        <v>0</v>
      </c>
      <c r="AG97" s="75">
        <f t="shared" ca="1" si="18"/>
        <v>0</v>
      </c>
      <c r="AH97" s="74" cm="1">
        <f t="array" aca="1" ref="AH97" ca="1">IFERROR(_xlfn.XLOOKUP(AH$1,INDIRECT("'"&amp;$A97&amp;"'!$A:$A"),INDIRECT("'"&amp;$A97&amp;"'!$b:$b"),FALSE),0)</f>
        <v>0</v>
      </c>
      <c r="AI97" s="74">
        <f ca="1">IFERROR(_xlfn.XLOOKUP($I97,données!$A$33:$A$39,données!$D$33:$D$39,0),0)</f>
        <v>0</v>
      </c>
      <c r="AJ97" s="74">
        <f ca="1">IFERROR(_xlfn.XLOOKUP($I97,données!$A$33:$A$39,données!$E$33:$E$39,0),0)</f>
        <v>0</v>
      </c>
      <c r="AK97" s="74">
        <f ca="1">IFERROR(_xlfn.XLOOKUP($I97,données!$A$33:$A$39,données!$F$33:$F$39,0),0)</f>
        <v>0</v>
      </c>
      <c r="AL97" s="74">
        <f ca="1">IFERROR(_xlfn.XLOOKUP($I97,données!$A$33:$A$39,données!$G$33:$G$39,0),0)</f>
        <v>0</v>
      </c>
      <c r="AM97" s="74">
        <f ca="1">IFERROR(_xlfn.XLOOKUP($I97,données!$A$33:$A$39,données!$H$33:$H$39,0),0)</f>
        <v>0</v>
      </c>
      <c r="AN97" s="74"/>
      <c r="AO97" s="74"/>
      <c r="AP97" s="71"/>
      <c r="AQ97" s="82"/>
    </row>
    <row r="98" spans="1:43" s="68" customFormat="1" ht="14" x14ac:dyDescent="0.2">
      <c r="A98" s="71">
        <f t="shared" si="15"/>
        <v>94</v>
      </c>
      <c r="B98" s="71">
        <f t="shared" ca="1" si="13"/>
        <v>0</v>
      </c>
      <c r="C98" s="71">
        <f t="shared" ca="1" si="13"/>
        <v>0</v>
      </c>
      <c r="D98" s="71">
        <f t="shared" ca="1" si="13"/>
        <v>0</v>
      </c>
      <c r="E98" s="71">
        <f t="shared" ca="1" si="13"/>
        <v>0</v>
      </c>
      <c r="F98" s="71">
        <f t="shared" ca="1" si="16"/>
        <v>0</v>
      </c>
      <c r="G98" s="89">
        <f t="shared" ca="1" si="13"/>
        <v>0</v>
      </c>
      <c r="H98" s="72" cm="1">
        <f t="array" aca="1" ref="H98" ca="1">IFERROR(_xlfn.XLOOKUP(H$1,INDIRECT("'"&amp;$A98&amp;"'!$A:$A"),INDIRECT("'"&amp;$A98&amp;"'!$b:$b"),FALSE),0)</f>
        <v>0</v>
      </c>
      <c r="I98" s="71" cm="1">
        <f t="array" aca="1" ref="I98" ca="1">IFERROR(IF($H98="Oui",_xlfn.XLOOKUP(I$2,INDIRECT("'"&amp;$A98&amp;"'!$A:$A"),INDIRECT("'"&amp;$A98&amp;"'!$b:$b"),FALSE),_xlfn.XLOOKUP(I$1,INDIRECT("'"&amp;$A98&amp;"'!$C$19:$C$25"),INDIRECT("'"&amp;$A98&amp;"'!$A$19:$A$25"),données!$A$39)),0)</f>
        <v>0</v>
      </c>
      <c r="J98" s="73">
        <f t="shared" ca="1" si="19"/>
        <v>0</v>
      </c>
      <c r="K98" s="74">
        <f t="shared" ca="1" si="21"/>
        <v>0</v>
      </c>
      <c r="L98" s="74">
        <f t="shared" ca="1" si="21"/>
        <v>0</v>
      </c>
      <c r="M98" s="74">
        <f t="shared" ca="1" si="21"/>
        <v>0</v>
      </c>
      <c r="N98" s="74">
        <f t="shared" ca="1" si="21"/>
        <v>0</v>
      </c>
      <c r="O98" s="74">
        <f t="shared" ca="1" si="21"/>
        <v>0</v>
      </c>
      <c r="P98" s="74">
        <f t="shared" ca="1" si="21"/>
        <v>0</v>
      </c>
      <c r="Q98" s="74">
        <f t="shared" ca="1" si="21"/>
        <v>0</v>
      </c>
      <c r="R98" s="74">
        <f t="shared" ca="1" si="21"/>
        <v>0</v>
      </c>
      <c r="S98" s="74">
        <f t="shared" ca="1" si="21"/>
        <v>0</v>
      </c>
      <c r="T98" s="74">
        <f t="shared" ca="1" si="21"/>
        <v>0</v>
      </c>
      <c r="U98" s="74">
        <f t="shared" ca="1" si="21"/>
        <v>0</v>
      </c>
      <c r="V98" s="74">
        <f t="shared" ca="1" si="21"/>
        <v>0</v>
      </c>
      <c r="W98" s="74">
        <f t="shared" ca="1" si="21"/>
        <v>0</v>
      </c>
      <c r="X98" s="74">
        <f t="shared" ca="1" si="21"/>
        <v>0</v>
      </c>
      <c r="Y98" s="74">
        <f t="shared" ca="1" si="21"/>
        <v>0</v>
      </c>
      <c r="Z98" s="74">
        <f t="shared" ca="1" si="21"/>
        <v>0</v>
      </c>
      <c r="AA98" s="73">
        <f t="shared" ca="1" si="20"/>
        <v>0</v>
      </c>
      <c r="AB98" s="93"/>
      <c r="AC98" s="75">
        <f ca="1">ROUND(IF($H98="Oui",0,SUMIFS(données!$C$33:$C$39,données!$A$33:$A$39,$I98)),2)</f>
        <v>0</v>
      </c>
      <c r="AD98" s="75" cm="1">
        <f t="array" aca="1" ref="AD98" ca="1">ROUND((SUMPRODUCT((données!$L$2:$R$2=$I98)*(données!$A$3:$A$17=J$1)*(données!$B$3:$B$17=J$2)*données!$L$3:$R$17)*$J98)+(SUMPRODUCT((données!$L$2:$R$2=$I98)*(données!$A$3:$A$17=K$1)*(données!$B$3:$B$17=K$2)*données!$L$3:$R$17)*$K98)+(SUMPRODUCT((données!$L$2:$R$2=$I98)*(données!$A$3:$A$17=L$1)*(données!$B$3:$B$17=L$2)*données!$L$3:$R$17)*$L98)+(SUMPRODUCT((données!$L$2:$R$2=$I98)*(données!$A$3:$A$17=M$1)*(données!$B$3:$B$17=M$2)*données!$L$3:$R$17)*$M98)+(SUMPRODUCT((données!$L$2:$R$2=$I98)*(données!$A$3:$A$17=N$1)*(données!$B$3:$B$17=N$2)*données!$L$3:$R$17)*$N98)+(SUMPRODUCT((données!$L$2:$R$2=$I98)*(données!$A$3:$A$17=O$1)*(données!$B$3:$B$17=O$2)*données!$L$3:$R$17)*$O98)+(SUMPRODUCT((données!$L$2:$R$2=$I98)*(données!$A$3:$A$17=P$1)*(données!$B$3:$B$17=Q$2)*données!$L$3:$R$17)*$P98)+(SUMPRODUCT((données!$L$2:$R$2=$I98)*(données!$A$3:$A$17=Q$1)*(données!$B$3:$B$17=Q$2)*données!$L$3:$R$17)*$Q98)+(SUMPRODUCT((données!$L$2:$R$2=$I98)*(données!$A$3:$A$17=R$1)*(données!$B$3:$B$17=R$2)*données!$L$3:$R$17)*$R98)+(SUMPRODUCT((données!$L$2:$R$2=$I98)*(données!$A$3:$A$17=S$1)*(données!$B$3:$B$17=S$2)*données!$L$3:$R$17)*$S98)+(SUMPRODUCT((données!$L$2:$R$2=$I98)*(données!$A$3:$A$17=T$1)*(données!$B$3:$B$17=T$2)*données!$L$3:$R$17)*$T98)+(SUMPRODUCT((données!$L$2:$R$2=$I98)*(données!$A$3:$A$17=U$1)*(données!$B$3:$B$17=U$2)*données!$L$3:$R$17)*$U98)+(SUMPRODUCT((données!$L$2:$R$2=$I98)*(données!$A$3:$A$17=V$1)*(données!$B$3:$B$17=V$2)*données!$L$3:$R$17)*$V98)+(SUMPRODUCT((données!$L$2:$R$2=$I98)*(données!$A$3:$A$17=W$1)*(données!$B$3:$B$17=W$2)*données!$L$3:$R$17)*$W98)+(SUMPRODUCT((données!$L$2:$R$2=$I98)*(données!$A$3:$A$17=AA$1)*(données!$B$3:$B$17=AA$2)*données!$L$3:$R$17)*$AA98),2)</f>
        <v>0</v>
      </c>
      <c r="AE98" s="75" cm="1">
        <f t="array" aca="1" ref="AE98" ca="1">IFERROR(_xlfn.XLOOKUP(AE$1,INDIRECT("'"&amp;$A98&amp;"'!$a:$a"),INDIRECT("'"&amp;$A98&amp;"'!$f:$f"),FALSE),0)</f>
        <v>0</v>
      </c>
      <c r="AF98" s="75">
        <f t="shared" ca="1" si="17"/>
        <v>0</v>
      </c>
      <c r="AG98" s="75">
        <f t="shared" ca="1" si="18"/>
        <v>0</v>
      </c>
      <c r="AH98" s="74" cm="1">
        <f t="array" aca="1" ref="AH98" ca="1">IFERROR(_xlfn.XLOOKUP(AH$1,INDIRECT("'"&amp;$A98&amp;"'!$A:$A"),INDIRECT("'"&amp;$A98&amp;"'!$b:$b"),FALSE),0)</f>
        <v>0</v>
      </c>
      <c r="AI98" s="74">
        <f ca="1">IFERROR(_xlfn.XLOOKUP($I98,données!$A$33:$A$39,données!$D$33:$D$39,0),0)</f>
        <v>0</v>
      </c>
      <c r="AJ98" s="74">
        <f ca="1">IFERROR(_xlfn.XLOOKUP($I98,données!$A$33:$A$39,données!$E$33:$E$39,0),0)</f>
        <v>0</v>
      </c>
      <c r="AK98" s="74">
        <f ca="1">IFERROR(_xlfn.XLOOKUP($I98,données!$A$33:$A$39,données!$F$33:$F$39,0),0)</f>
        <v>0</v>
      </c>
      <c r="AL98" s="74">
        <f ca="1">IFERROR(_xlfn.XLOOKUP($I98,données!$A$33:$A$39,données!$G$33:$G$39,0),0)</f>
        <v>0</v>
      </c>
      <c r="AM98" s="74">
        <f ca="1">IFERROR(_xlfn.XLOOKUP($I98,données!$A$33:$A$39,données!$H$33:$H$39,0),0)</f>
        <v>0</v>
      </c>
      <c r="AN98" s="74"/>
      <c r="AO98" s="74"/>
      <c r="AP98" s="71"/>
      <c r="AQ98" s="82"/>
    </row>
    <row r="99" spans="1:43" s="68" customFormat="1" ht="14" x14ac:dyDescent="0.2">
      <c r="A99" s="71">
        <f t="shared" si="15"/>
        <v>95</v>
      </c>
      <c r="B99" s="71">
        <f t="shared" ca="1" si="13"/>
        <v>0</v>
      </c>
      <c r="C99" s="71">
        <f t="shared" ca="1" si="13"/>
        <v>0</v>
      </c>
      <c r="D99" s="71">
        <f t="shared" ca="1" si="13"/>
        <v>0</v>
      </c>
      <c r="E99" s="71">
        <f t="shared" ca="1" si="13"/>
        <v>0</v>
      </c>
      <c r="F99" s="71">
        <f t="shared" ca="1" si="16"/>
        <v>0</v>
      </c>
      <c r="G99" s="89">
        <f t="shared" ca="1" si="13"/>
        <v>0</v>
      </c>
      <c r="H99" s="72" cm="1">
        <f t="array" aca="1" ref="H99" ca="1">IFERROR(_xlfn.XLOOKUP(H$1,INDIRECT("'"&amp;$A99&amp;"'!$A:$A"),INDIRECT("'"&amp;$A99&amp;"'!$b:$b"),FALSE),0)</f>
        <v>0</v>
      </c>
      <c r="I99" s="71" cm="1">
        <f t="array" aca="1" ref="I99" ca="1">IFERROR(IF($H99="Oui",_xlfn.XLOOKUP(I$2,INDIRECT("'"&amp;$A99&amp;"'!$A:$A"),INDIRECT("'"&amp;$A99&amp;"'!$b:$b"),FALSE),_xlfn.XLOOKUP(I$1,INDIRECT("'"&amp;$A99&amp;"'!$C$19:$C$25"),INDIRECT("'"&amp;$A99&amp;"'!$A$19:$A$25"),données!$A$39)),0)</f>
        <v>0</v>
      </c>
      <c r="J99" s="73">
        <f t="shared" ca="1" si="19"/>
        <v>0</v>
      </c>
      <c r="K99" s="74">
        <f t="shared" ca="1" si="21"/>
        <v>0</v>
      </c>
      <c r="L99" s="74">
        <f t="shared" ca="1" si="21"/>
        <v>0</v>
      </c>
      <c r="M99" s="74">
        <f t="shared" ca="1" si="21"/>
        <v>0</v>
      </c>
      <c r="N99" s="74">
        <f t="shared" ca="1" si="21"/>
        <v>0</v>
      </c>
      <c r="O99" s="74">
        <f t="shared" ca="1" si="21"/>
        <v>0</v>
      </c>
      <c r="P99" s="74">
        <f t="shared" ca="1" si="21"/>
        <v>0</v>
      </c>
      <c r="Q99" s="74">
        <f t="shared" ca="1" si="21"/>
        <v>0</v>
      </c>
      <c r="R99" s="74">
        <f t="shared" ca="1" si="21"/>
        <v>0</v>
      </c>
      <c r="S99" s="74">
        <f t="shared" ca="1" si="21"/>
        <v>0</v>
      </c>
      <c r="T99" s="74">
        <f t="shared" ca="1" si="21"/>
        <v>0</v>
      </c>
      <c r="U99" s="74">
        <f t="shared" ca="1" si="21"/>
        <v>0</v>
      </c>
      <c r="V99" s="74">
        <f t="shared" ca="1" si="21"/>
        <v>0</v>
      </c>
      <c r="W99" s="74">
        <f t="shared" ca="1" si="21"/>
        <v>0</v>
      </c>
      <c r="X99" s="74">
        <f t="shared" ca="1" si="21"/>
        <v>0</v>
      </c>
      <c r="Y99" s="74">
        <f t="shared" ca="1" si="21"/>
        <v>0</v>
      </c>
      <c r="Z99" s="74">
        <f t="shared" ca="1" si="21"/>
        <v>0</v>
      </c>
      <c r="AA99" s="73">
        <f t="shared" ca="1" si="20"/>
        <v>0</v>
      </c>
      <c r="AB99" s="93"/>
      <c r="AC99" s="75">
        <f ca="1">ROUND(IF($H99="Oui",0,SUMIFS(données!$C$33:$C$39,données!$A$33:$A$39,$I99)),2)</f>
        <v>0</v>
      </c>
      <c r="AD99" s="75" cm="1">
        <f t="array" aca="1" ref="AD99" ca="1">ROUND((SUMPRODUCT((données!$L$2:$R$2=$I99)*(données!$A$3:$A$17=J$1)*(données!$B$3:$B$17=J$2)*données!$L$3:$R$17)*$J99)+(SUMPRODUCT((données!$L$2:$R$2=$I99)*(données!$A$3:$A$17=K$1)*(données!$B$3:$B$17=K$2)*données!$L$3:$R$17)*$K99)+(SUMPRODUCT((données!$L$2:$R$2=$I99)*(données!$A$3:$A$17=L$1)*(données!$B$3:$B$17=L$2)*données!$L$3:$R$17)*$L99)+(SUMPRODUCT((données!$L$2:$R$2=$I99)*(données!$A$3:$A$17=M$1)*(données!$B$3:$B$17=M$2)*données!$L$3:$R$17)*$M99)+(SUMPRODUCT((données!$L$2:$R$2=$I99)*(données!$A$3:$A$17=N$1)*(données!$B$3:$B$17=N$2)*données!$L$3:$R$17)*$N99)+(SUMPRODUCT((données!$L$2:$R$2=$I99)*(données!$A$3:$A$17=O$1)*(données!$B$3:$B$17=O$2)*données!$L$3:$R$17)*$O99)+(SUMPRODUCT((données!$L$2:$R$2=$I99)*(données!$A$3:$A$17=P$1)*(données!$B$3:$B$17=Q$2)*données!$L$3:$R$17)*$P99)+(SUMPRODUCT((données!$L$2:$R$2=$I99)*(données!$A$3:$A$17=Q$1)*(données!$B$3:$B$17=Q$2)*données!$L$3:$R$17)*$Q99)+(SUMPRODUCT((données!$L$2:$R$2=$I99)*(données!$A$3:$A$17=R$1)*(données!$B$3:$B$17=R$2)*données!$L$3:$R$17)*$R99)+(SUMPRODUCT((données!$L$2:$R$2=$I99)*(données!$A$3:$A$17=S$1)*(données!$B$3:$B$17=S$2)*données!$L$3:$R$17)*$S99)+(SUMPRODUCT((données!$L$2:$R$2=$I99)*(données!$A$3:$A$17=T$1)*(données!$B$3:$B$17=T$2)*données!$L$3:$R$17)*$T99)+(SUMPRODUCT((données!$L$2:$R$2=$I99)*(données!$A$3:$A$17=U$1)*(données!$B$3:$B$17=U$2)*données!$L$3:$R$17)*$U99)+(SUMPRODUCT((données!$L$2:$R$2=$I99)*(données!$A$3:$A$17=V$1)*(données!$B$3:$B$17=V$2)*données!$L$3:$R$17)*$V99)+(SUMPRODUCT((données!$L$2:$R$2=$I99)*(données!$A$3:$A$17=W$1)*(données!$B$3:$B$17=W$2)*données!$L$3:$R$17)*$W99)+(SUMPRODUCT((données!$L$2:$R$2=$I99)*(données!$A$3:$A$17=AA$1)*(données!$B$3:$B$17=AA$2)*données!$L$3:$R$17)*$AA99),2)</f>
        <v>0</v>
      </c>
      <c r="AE99" s="75" cm="1">
        <f t="array" aca="1" ref="AE99" ca="1">IFERROR(_xlfn.XLOOKUP(AE$1,INDIRECT("'"&amp;$A99&amp;"'!$a:$a"),INDIRECT("'"&amp;$A99&amp;"'!$f:$f"),FALSE),0)</f>
        <v>0</v>
      </c>
      <c r="AF99" s="75">
        <f t="shared" ca="1" si="17"/>
        <v>0</v>
      </c>
      <c r="AG99" s="75">
        <f t="shared" ca="1" si="18"/>
        <v>0</v>
      </c>
      <c r="AH99" s="74" cm="1">
        <f t="array" aca="1" ref="AH99" ca="1">IFERROR(_xlfn.XLOOKUP(AH$1,INDIRECT("'"&amp;$A99&amp;"'!$A:$A"),INDIRECT("'"&amp;$A99&amp;"'!$b:$b"),FALSE),0)</f>
        <v>0</v>
      </c>
      <c r="AI99" s="74">
        <f ca="1">IFERROR(_xlfn.XLOOKUP($I99,données!$A$33:$A$39,données!$D$33:$D$39,0),0)</f>
        <v>0</v>
      </c>
      <c r="AJ99" s="74">
        <f ca="1">IFERROR(_xlfn.XLOOKUP($I99,données!$A$33:$A$39,données!$E$33:$E$39,0),0)</f>
        <v>0</v>
      </c>
      <c r="AK99" s="74">
        <f ca="1">IFERROR(_xlfn.XLOOKUP($I99,données!$A$33:$A$39,données!$F$33:$F$39,0),0)</f>
        <v>0</v>
      </c>
      <c r="AL99" s="74">
        <f ca="1">IFERROR(_xlfn.XLOOKUP($I99,données!$A$33:$A$39,données!$G$33:$G$39,0),0)</f>
        <v>0</v>
      </c>
      <c r="AM99" s="74">
        <f ca="1">IFERROR(_xlfn.XLOOKUP($I99,données!$A$33:$A$39,données!$H$33:$H$39,0),0)</f>
        <v>0</v>
      </c>
      <c r="AN99" s="74"/>
      <c r="AO99" s="74"/>
      <c r="AP99" s="71"/>
      <c r="AQ99" s="82"/>
    </row>
    <row r="100" spans="1:43" s="68" customFormat="1" ht="14" x14ac:dyDescent="0.2">
      <c r="A100" s="71">
        <f t="shared" si="15"/>
        <v>96</v>
      </c>
      <c r="B100" s="71">
        <f t="shared" ca="1" si="13"/>
        <v>0</v>
      </c>
      <c r="C100" s="71">
        <f t="shared" ca="1" si="13"/>
        <v>0</v>
      </c>
      <c r="D100" s="71">
        <f t="shared" ca="1" si="13"/>
        <v>0</v>
      </c>
      <c r="E100" s="71">
        <f t="shared" ca="1" si="13"/>
        <v>0</v>
      </c>
      <c r="F100" s="71">
        <f t="shared" ca="1" si="16"/>
        <v>0</v>
      </c>
      <c r="G100" s="89">
        <f t="shared" ca="1" si="13"/>
        <v>0</v>
      </c>
      <c r="H100" s="72" cm="1">
        <f t="array" aca="1" ref="H100" ca="1">IFERROR(_xlfn.XLOOKUP(H$1,INDIRECT("'"&amp;$A100&amp;"'!$A:$A"),INDIRECT("'"&amp;$A100&amp;"'!$b:$b"),FALSE),0)</f>
        <v>0</v>
      </c>
      <c r="I100" s="71" cm="1">
        <f t="array" aca="1" ref="I100" ca="1">IFERROR(IF($H100="Oui",_xlfn.XLOOKUP(I$2,INDIRECT("'"&amp;$A100&amp;"'!$A:$A"),INDIRECT("'"&amp;$A100&amp;"'!$b:$b"),FALSE),_xlfn.XLOOKUP(I$1,INDIRECT("'"&amp;$A100&amp;"'!$C$19:$C$25"),INDIRECT("'"&amp;$A100&amp;"'!$A$19:$A$25"),données!$A$39)),0)</f>
        <v>0</v>
      </c>
      <c r="J100" s="73">
        <f t="shared" ca="1" si="19"/>
        <v>0</v>
      </c>
      <c r="K100" s="74">
        <f t="shared" ca="1" si="21"/>
        <v>0</v>
      </c>
      <c r="L100" s="74">
        <f t="shared" ca="1" si="21"/>
        <v>0</v>
      </c>
      <c r="M100" s="74">
        <f t="shared" ca="1" si="21"/>
        <v>0</v>
      </c>
      <c r="N100" s="74">
        <f t="shared" ca="1" si="21"/>
        <v>0</v>
      </c>
      <c r="O100" s="74">
        <f t="shared" ca="1" si="21"/>
        <v>0</v>
      </c>
      <c r="P100" s="74">
        <f t="shared" ca="1" si="21"/>
        <v>0</v>
      </c>
      <c r="Q100" s="74">
        <f t="shared" ca="1" si="21"/>
        <v>0</v>
      </c>
      <c r="R100" s="74">
        <f t="shared" ca="1" si="21"/>
        <v>0</v>
      </c>
      <c r="S100" s="74">
        <f t="shared" ca="1" si="21"/>
        <v>0</v>
      </c>
      <c r="T100" s="74">
        <f t="shared" ca="1" si="21"/>
        <v>0</v>
      </c>
      <c r="U100" s="74">
        <f t="shared" ref="K100:Z116" ca="1" si="22">IFERROR(SUMIFS(INDIRECT("'"&amp;$A100&amp;"'!$C$30:$C$45"),INDIRECT("'"&amp;$A100&amp;"'!$A$30:$A$45"),U$1,INDIRECT("'"&amp;$A100&amp;"'!$B$30:$B$45"),U$2),0)</f>
        <v>0</v>
      </c>
      <c r="V100" s="74">
        <f t="shared" ca="1" si="22"/>
        <v>0</v>
      </c>
      <c r="W100" s="74">
        <f t="shared" ca="1" si="22"/>
        <v>0</v>
      </c>
      <c r="X100" s="74">
        <f t="shared" ca="1" si="22"/>
        <v>0</v>
      </c>
      <c r="Y100" s="74">
        <f t="shared" ca="1" si="22"/>
        <v>0</v>
      </c>
      <c r="Z100" s="74">
        <f t="shared" ca="1" si="22"/>
        <v>0</v>
      </c>
      <c r="AA100" s="73">
        <f t="shared" ca="1" si="20"/>
        <v>0</v>
      </c>
      <c r="AB100" s="93"/>
      <c r="AC100" s="75">
        <f ca="1">ROUND(IF($H100="Oui",0,SUMIFS(données!$C$33:$C$39,données!$A$33:$A$39,$I100)),2)</f>
        <v>0</v>
      </c>
      <c r="AD100" s="75" cm="1">
        <f t="array" aca="1" ref="AD100" ca="1">ROUND((SUMPRODUCT((données!$L$2:$R$2=$I100)*(données!$A$3:$A$17=J$1)*(données!$B$3:$B$17=J$2)*données!$L$3:$R$17)*$J100)+(SUMPRODUCT((données!$L$2:$R$2=$I100)*(données!$A$3:$A$17=K$1)*(données!$B$3:$B$17=K$2)*données!$L$3:$R$17)*$K100)+(SUMPRODUCT((données!$L$2:$R$2=$I100)*(données!$A$3:$A$17=L$1)*(données!$B$3:$B$17=L$2)*données!$L$3:$R$17)*$L100)+(SUMPRODUCT((données!$L$2:$R$2=$I100)*(données!$A$3:$A$17=M$1)*(données!$B$3:$B$17=M$2)*données!$L$3:$R$17)*$M100)+(SUMPRODUCT((données!$L$2:$R$2=$I100)*(données!$A$3:$A$17=N$1)*(données!$B$3:$B$17=N$2)*données!$L$3:$R$17)*$N100)+(SUMPRODUCT((données!$L$2:$R$2=$I100)*(données!$A$3:$A$17=O$1)*(données!$B$3:$B$17=O$2)*données!$L$3:$R$17)*$O100)+(SUMPRODUCT((données!$L$2:$R$2=$I100)*(données!$A$3:$A$17=P$1)*(données!$B$3:$B$17=Q$2)*données!$L$3:$R$17)*$P100)+(SUMPRODUCT((données!$L$2:$R$2=$I100)*(données!$A$3:$A$17=Q$1)*(données!$B$3:$B$17=Q$2)*données!$L$3:$R$17)*$Q100)+(SUMPRODUCT((données!$L$2:$R$2=$I100)*(données!$A$3:$A$17=R$1)*(données!$B$3:$B$17=R$2)*données!$L$3:$R$17)*$R100)+(SUMPRODUCT((données!$L$2:$R$2=$I100)*(données!$A$3:$A$17=S$1)*(données!$B$3:$B$17=S$2)*données!$L$3:$R$17)*$S100)+(SUMPRODUCT((données!$L$2:$R$2=$I100)*(données!$A$3:$A$17=T$1)*(données!$B$3:$B$17=T$2)*données!$L$3:$R$17)*$T100)+(SUMPRODUCT((données!$L$2:$R$2=$I100)*(données!$A$3:$A$17=U$1)*(données!$B$3:$B$17=U$2)*données!$L$3:$R$17)*$U100)+(SUMPRODUCT((données!$L$2:$R$2=$I100)*(données!$A$3:$A$17=V$1)*(données!$B$3:$B$17=V$2)*données!$L$3:$R$17)*$V100)+(SUMPRODUCT((données!$L$2:$R$2=$I100)*(données!$A$3:$A$17=W$1)*(données!$B$3:$B$17=W$2)*données!$L$3:$R$17)*$W100)+(SUMPRODUCT((données!$L$2:$R$2=$I100)*(données!$A$3:$A$17=AA$1)*(données!$B$3:$B$17=AA$2)*données!$L$3:$R$17)*$AA100),2)</f>
        <v>0</v>
      </c>
      <c r="AE100" s="75" cm="1">
        <f t="array" aca="1" ref="AE100" ca="1">IFERROR(_xlfn.XLOOKUP(AE$1,INDIRECT("'"&amp;$A100&amp;"'!$a:$a"),INDIRECT("'"&amp;$A100&amp;"'!$f:$f"),FALSE),0)</f>
        <v>0</v>
      </c>
      <c r="AF100" s="75">
        <f t="shared" ca="1" si="17"/>
        <v>0</v>
      </c>
      <c r="AG100" s="75">
        <f t="shared" ca="1" si="18"/>
        <v>0</v>
      </c>
      <c r="AH100" s="74" cm="1">
        <f t="array" aca="1" ref="AH100" ca="1">IFERROR(_xlfn.XLOOKUP(AH$1,INDIRECT("'"&amp;$A100&amp;"'!$A:$A"),INDIRECT("'"&amp;$A100&amp;"'!$b:$b"),FALSE),0)</f>
        <v>0</v>
      </c>
      <c r="AI100" s="74">
        <f ca="1">IFERROR(_xlfn.XLOOKUP($I100,données!$A$33:$A$39,données!$D$33:$D$39,0),0)</f>
        <v>0</v>
      </c>
      <c r="AJ100" s="74">
        <f ca="1">IFERROR(_xlfn.XLOOKUP($I100,données!$A$33:$A$39,données!$E$33:$E$39,0),0)</f>
        <v>0</v>
      </c>
      <c r="AK100" s="74">
        <f ca="1">IFERROR(_xlfn.XLOOKUP($I100,données!$A$33:$A$39,données!$F$33:$F$39,0),0)</f>
        <v>0</v>
      </c>
      <c r="AL100" s="74">
        <f ca="1">IFERROR(_xlfn.XLOOKUP($I100,données!$A$33:$A$39,données!$G$33:$G$39,0),0)</f>
        <v>0</v>
      </c>
      <c r="AM100" s="74">
        <f ca="1">IFERROR(_xlfn.XLOOKUP($I100,données!$A$33:$A$39,données!$H$33:$H$39,0),0)</f>
        <v>0</v>
      </c>
      <c r="AN100" s="74"/>
      <c r="AO100" s="74"/>
      <c r="AP100" s="71"/>
      <c r="AQ100" s="82"/>
    </row>
    <row r="101" spans="1:43" s="68" customFormat="1" ht="14" x14ac:dyDescent="0.2">
      <c r="A101" s="71">
        <f t="shared" si="15"/>
        <v>97</v>
      </c>
      <c r="B101" s="71">
        <f t="shared" ca="1" si="13"/>
        <v>0</v>
      </c>
      <c r="C101" s="71">
        <f t="shared" ca="1" si="13"/>
        <v>0</v>
      </c>
      <c r="D101" s="71">
        <f t="shared" ca="1" si="13"/>
        <v>0</v>
      </c>
      <c r="E101" s="71">
        <f t="shared" ca="1" si="13"/>
        <v>0</v>
      </c>
      <c r="F101" s="71">
        <f t="shared" ca="1" si="16"/>
        <v>0</v>
      </c>
      <c r="G101" s="89">
        <f t="shared" ca="1" si="13"/>
        <v>0</v>
      </c>
      <c r="H101" s="72" cm="1">
        <f t="array" aca="1" ref="H101" ca="1">IFERROR(_xlfn.XLOOKUP(H$1,INDIRECT("'"&amp;$A101&amp;"'!$A:$A"),INDIRECT("'"&amp;$A101&amp;"'!$b:$b"),FALSE),0)</f>
        <v>0</v>
      </c>
      <c r="I101" s="71" cm="1">
        <f t="array" aca="1" ref="I101" ca="1">IFERROR(IF($H101="Oui",_xlfn.XLOOKUP(I$2,INDIRECT("'"&amp;$A101&amp;"'!$A:$A"),INDIRECT("'"&amp;$A101&amp;"'!$b:$b"),FALSE),_xlfn.XLOOKUP(I$1,INDIRECT("'"&amp;$A101&amp;"'!$C$19:$C$25"),INDIRECT("'"&amp;$A101&amp;"'!$A$19:$A$25"),données!$A$39)),0)</f>
        <v>0</v>
      </c>
      <c r="J101" s="73">
        <f t="shared" ca="1" si="19"/>
        <v>0</v>
      </c>
      <c r="K101" s="74">
        <f t="shared" ca="1" si="22"/>
        <v>0</v>
      </c>
      <c r="L101" s="74">
        <f t="shared" ca="1" si="22"/>
        <v>0</v>
      </c>
      <c r="M101" s="74">
        <f t="shared" ca="1" si="22"/>
        <v>0</v>
      </c>
      <c r="N101" s="74">
        <f t="shared" ca="1" si="22"/>
        <v>0</v>
      </c>
      <c r="O101" s="74">
        <f t="shared" ca="1" si="22"/>
        <v>0</v>
      </c>
      <c r="P101" s="74">
        <f t="shared" ca="1" si="22"/>
        <v>0</v>
      </c>
      <c r="Q101" s="74">
        <f t="shared" ca="1" si="22"/>
        <v>0</v>
      </c>
      <c r="R101" s="74">
        <f t="shared" ca="1" si="22"/>
        <v>0</v>
      </c>
      <c r="S101" s="74">
        <f t="shared" ca="1" si="22"/>
        <v>0</v>
      </c>
      <c r="T101" s="74">
        <f t="shared" ca="1" si="22"/>
        <v>0</v>
      </c>
      <c r="U101" s="74">
        <f t="shared" ca="1" si="22"/>
        <v>0</v>
      </c>
      <c r="V101" s="74">
        <f t="shared" ca="1" si="22"/>
        <v>0</v>
      </c>
      <c r="W101" s="74">
        <f t="shared" ca="1" si="22"/>
        <v>0</v>
      </c>
      <c r="X101" s="74">
        <f t="shared" ca="1" si="22"/>
        <v>0</v>
      </c>
      <c r="Y101" s="74">
        <f t="shared" ca="1" si="22"/>
        <v>0</v>
      </c>
      <c r="Z101" s="74">
        <f t="shared" ca="1" si="22"/>
        <v>0</v>
      </c>
      <c r="AA101" s="73">
        <f t="shared" ca="1" si="20"/>
        <v>0</v>
      </c>
      <c r="AB101" s="93"/>
      <c r="AC101" s="75">
        <f ca="1">ROUND(IF($H101="Oui",0,SUMIFS(données!$C$33:$C$39,données!$A$33:$A$39,$I101)),2)</f>
        <v>0</v>
      </c>
      <c r="AD101" s="75" cm="1">
        <f t="array" aca="1" ref="AD101" ca="1">ROUND((SUMPRODUCT((données!$L$2:$R$2=$I101)*(données!$A$3:$A$17=J$1)*(données!$B$3:$B$17=J$2)*données!$L$3:$R$17)*$J101)+(SUMPRODUCT((données!$L$2:$R$2=$I101)*(données!$A$3:$A$17=K$1)*(données!$B$3:$B$17=K$2)*données!$L$3:$R$17)*$K101)+(SUMPRODUCT((données!$L$2:$R$2=$I101)*(données!$A$3:$A$17=L$1)*(données!$B$3:$B$17=L$2)*données!$L$3:$R$17)*$L101)+(SUMPRODUCT((données!$L$2:$R$2=$I101)*(données!$A$3:$A$17=M$1)*(données!$B$3:$B$17=M$2)*données!$L$3:$R$17)*$M101)+(SUMPRODUCT((données!$L$2:$R$2=$I101)*(données!$A$3:$A$17=N$1)*(données!$B$3:$B$17=N$2)*données!$L$3:$R$17)*$N101)+(SUMPRODUCT((données!$L$2:$R$2=$I101)*(données!$A$3:$A$17=O$1)*(données!$B$3:$B$17=O$2)*données!$L$3:$R$17)*$O101)+(SUMPRODUCT((données!$L$2:$R$2=$I101)*(données!$A$3:$A$17=P$1)*(données!$B$3:$B$17=Q$2)*données!$L$3:$R$17)*$P101)+(SUMPRODUCT((données!$L$2:$R$2=$I101)*(données!$A$3:$A$17=Q$1)*(données!$B$3:$B$17=Q$2)*données!$L$3:$R$17)*$Q101)+(SUMPRODUCT((données!$L$2:$R$2=$I101)*(données!$A$3:$A$17=R$1)*(données!$B$3:$B$17=R$2)*données!$L$3:$R$17)*$R101)+(SUMPRODUCT((données!$L$2:$R$2=$I101)*(données!$A$3:$A$17=S$1)*(données!$B$3:$B$17=S$2)*données!$L$3:$R$17)*$S101)+(SUMPRODUCT((données!$L$2:$R$2=$I101)*(données!$A$3:$A$17=T$1)*(données!$B$3:$B$17=T$2)*données!$L$3:$R$17)*$T101)+(SUMPRODUCT((données!$L$2:$R$2=$I101)*(données!$A$3:$A$17=U$1)*(données!$B$3:$B$17=U$2)*données!$L$3:$R$17)*$U101)+(SUMPRODUCT((données!$L$2:$R$2=$I101)*(données!$A$3:$A$17=V$1)*(données!$B$3:$B$17=V$2)*données!$L$3:$R$17)*$V101)+(SUMPRODUCT((données!$L$2:$R$2=$I101)*(données!$A$3:$A$17=W$1)*(données!$B$3:$B$17=W$2)*données!$L$3:$R$17)*$W101)+(SUMPRODUCT((données!$L$2:$R$2=$I101)*(données!$A$3:$A$17=AA$1)*(données!$B$3:$B$17=AA$2)*données!$L$3:$R$17)*$AA101),2)</f>
        <v>0</v>
      </c>
      <c r="AE101" s="75" cm="1">
        <f t="array" aca="1" ref="AE101" ca="1">IFERROR(_xlfn.XLOOKUP(AE$1,INDIRECT("'"&amp;$A101&amp;"'!$a:$a"),INDIRECT("'"&amp;$A101&amp;"'!$f:$f"),FALSE),0)</f>
        <v>0</v>
      </c>
      <c r="AF101" s="75">
        <f t="shared" ca="1" si="17"/>
        <v>0</v>
      </c>
      <c r="AG101" s="75">
        <f t="shared" ca="1" si="18"/>
        <v>0</v>
      </c>
      <c r="AH101" s="74" cm="1">
        <f t="array" aca="1" ref="AH101" ca="1">IFERROR(_xlfn.XLOOKUP(AH$1,INDIRECT("'"&amp;$A101&amp;"'!$A:$A"),INDIRECT("'"&amp;$A101&amp;"'!$b:$b"),FALSE),0)</f>
        <v>0</v>
      </c>
      <c r="AI101" s="74">
        <f ca="1">IFERROR(_xlfn.XLOOKUP($I101,données!$A$33:$A$39,données!$D$33:$D$39,0),0)</f>
        <v>0</v>
      </c>
      <c r="AJ101" s="74">
        <f ca="1">IFERROR(_xlfn.XLOOKUP($I101,données!$A$33:$A$39,données!$E$33:$E$39,0),0)</f>
        <v>0</v>
      </c>
      <c r="AK101" s="74">
        <f ca="1">IFERROR(_xlfn.XLOOKUP($I101,données!$A$33:$A$39,données!$F$33:$F$39,0),0)</f>
        <v>0</v>
      </c>
      <c r="AL101" s="74">
        <f ca="1">IFERROR(_xlfn.XLOOKUP($I101,données!$A$33:$A$39,données!$G$33:$G$39,0),0)</f>
        <v>0</v>
      </c>
      <c r="AM101" s="74">
        <f ca="1">IFERROR(_xlfn.XLOOKUP($I101,données!$A$33:$A$39,données!$H$33:$H$39,0),0)</f>
        <v>0</v>
      </c>
      <c r="AN101" s="74"/>
      <c r="AO101" s="74"/>
      <c r="AP101" s="71"/>
      <c r="AQ101" s="82"/>
    </row>
    <row r="102" spans="1:43" s="68" customFormat="1" ht="14" x14ac:dyDescent="0.2">
      <c r="A102" s="71">
        <f t="shared" si="15"/>
        <v>98</v>
      </c>
      <c r="B102" s="71">
        <f t="shared" ca="1" si="13"/>
        <v>0</v>
      </c>
      <c r="C102" s="71">
        <f t="shared" ca="1" si="13"/>
        <v>0</v>
      </c>
      <c r="D102" s="71">
        <f t="shared" ca="1" si="13"/>
        <v>0</v>
      </c>
      <c r="E102" s="71">
        <f t="shared" ca="1" si="13"/>
        <v>0</v>
      </c>
      <c r="F102" s="71">
        <f t="shared" ca="1" si="16"/>
        <v>0</v>
      </c>
      <c r="G102" s="89">
        <f t="shared" ca="1" si="13"/>
        <v>0</v>
      </c>
      <c r="H102" s="72" cm="1">
        <f t="array" aca="1" ref="H102" ca="1">IFERROR(_xlfn.XLOOKUP(H$1,INDIRECT("'"&amp;$A102&amp;"'!$A:$A"),INDIRECT("'"&amp;$A102&amp;"'!$b:$b"),FALSE),0)</f>
        <v>0</v>
      </c>
      <c r="I102" s="71" cm="1">
        <f t="array" aca="1" ref="I102" ca="1">IFERROR(IF($H102="Oui",_xlfn.XLOOKUP(I$2,INDIRECT("'"&amp;$A102&amp;"'!$A:$A"),INDIRECT("'"&amp;$A102&amp;"'!$b:$b"),FALSE),_xlfn.XLOOKUP(I$1,INDIRECT("'"&amp;$A102&amp;"'!$C$19:$C$25"),INDIRECT("'"&amp;$A102&amp;"'!$A$19:$A$25"),données!$A$39)),0)</f>
        <v>0</v>
      </c>
      <c r="J102" s="73">
        <f t="shared" ca="1" si="19"/>
        <v>0</v>
      </c>
      <c r="K102" s="74">
        <f t="shared" ca="1" si="22"/>
        <v>0</v>
      </c>
      <c r="L102" s="74">
        <f t="shared" ca="1" si="22"/>
        <v>0</v>
      </c>
      <c r="M102" s="74">
        <f t="shared" ca="1" si="22"/>
        <v>0</v>
      </c>
      <c r="N102" s="74">
        <f t="shared" ca="1" si="22"/>
        <v>0</v>
      </c>
      <c r="O102" s="74">
        <f t="shared" ca="1" si="22"/>
        <v>0</v>
      </c>
      <c r="P102" s="74">
        <f t="shared" ca="1" si="22"/>
        <v>0</v>
      </c>
      <c r="Q102" s="74">
        <f t="shared" ca="1" si="22"/>
        <v>0</v>
      </c>
      <c r="R102" s="74">
        <f t="shared" ca="1" si="22"/>
        <v>0</v>
      </c>
      <c r="S102" s="74">
        <f t="shared" ca="1" si="22"/>
        <v>0</v>
      </c>
      <c r="T102" s="74">
        <f t="shared" ca="1" si="22"/>
        <v>0</v>
      </c>
      <c r="U102" s="74">
        <f t="shared" ca="1" si="22"/>
        <v>0</v>
      </c>
      <c r="V102" s="74">
        <f t="shared" ca="1" si="22"/>
        <v>0</v>
      </c>
      <c r="W102" s="74">
        <f t="shared" ca="1" si="22"/>
        <v>0</v>
      </c>
      <c r="X102" s="74">
        <f t="shared" ca="1" si="22"/>
        <v>0</v>
      </c>
      <c r="Y102" s="74">
        <f t="shared" ca="1" si="22"/>
        <v>0</v>
      </c>
      <c r="Z102" s="74">
        <f t="shared" ca="1" si="22"/>
        <v>0</v>
      </c>
      <c r="AA102" s="73">
        <f t="shared" ca="1" si="20"/>
        <v>0</v>
      </c>
      <c r="AB102" s="93"/>
      <c r="AC102" s="75">
        <f ca="1">ROUND(IF($H102="Oui",0,SUMIFS(données!$C$33:$C$39,données!$A$33:$A$39,$I102)),2)</f>
        <v>0</v>
      </c>
      <c r="AD102" s="75" cm="1">
        <f t="array" aca="1" ref="AD102" ca="1">ROUND((SUMPRODUCT((données!$L$2:$R$2=$I102)*(données!$A$3:$A$17=J$1)*(données!$B$3:$B$17=J$2)*données!$L$3:$R$17)*$J102)+(SUMPRODUCT((données!$L$2:$R$2=$I102)*(données!$A$3:$A$17=K$1)*(données!$B$3:$B$17=K$2)*données!$L$3:$R$17)*$K102)+(SUMPRODUCT((données!$L$2:$R$2=$I102)*(données!$A$3:$A$17=L$1)*(données!$B$3:$B$17=L$2)*données!$L$3:$R$17)*$L102)+(SUMPRODUCT((données!$L$2:$R$2=$I102)*(données!$A$3:$A$17=M$1)*(données!$B$3:$B$17=M$2)*données!$L$3:$R$17)*$M102)+(SUMPRODUCT((données!$L$2:$R$2=$I102)*(données!$A$3:$A$17=N$1)*(données!$B$3:$B$17=N$2)*données!$L$3:$R$17)*$N102)+(SUMPRODUCT((données!$L$2:$R$2=$I102)*(données!$A$3:$A$17=O$1)*(données!$B$3:$B$17=O$2)*données!$L$3:$R$17)*$O102)+(SUMPRODUCT((données!$L$2:$R$2=$I102)*(données!$A$3:$A$17=P$1)*(données!$B$3:$B$17=Q$2)*données!$L$3:$R$17)*$P102)+(SUMPRODUCT((données!$L$2:$R$2=$I102)*(données!$A$3:$A$17=Q$1)*(données!$B$3:$B$17=Q$2)*données!$L$3:$R$17)*$Q102)+(SUMPRODUCT((données!$L$2:$R$2=$I102)*(données!$A$3:$A$17=R$1)*(données!$B$3:$B$17=R$2)*données!$L$3:$R$17)*$R102)+(SUMPRODUCT((données!$L$2:$R$2=$I102)*(données!$A$3:$A$17=S$1)*(données!$B$3:$B$17=S$2)*données!$L$3:$R$17)*$S102)+(SUMPRODUCT((données!$L$2:$R$2=$I102)*(données!$A$3:$A$17=T$1)*(données!$B$3:$B$17=T$2)*données!$L$3:$R$17)*$T102)+(SUMPRODUCT((données!$L$2:$R$2=$I102)*(données!$A$3:$A$17=U$1)*(données!$B$3:$B$17=U$2)*données!$L$3:$R$17)*$U102)+(SUMPRODUCT((données!$L$2:$R$2=$I102)*(données!$A$3:$A$17=V$1)*(données!$B$3:$B$17=V$2)*données!$L$3:$R$17)*$V102)+(SUMPRODUCT((données!$L$2:$R$2=$I102)*(données!$A$3:$A$17=W$1)*(données!$B$3:$B$17=W$2)*données!$L$3:$R$17)*$W102)+(SUMPRODUCT((données!$L$2:$R$2=$I102)*(données!$A$3:$A$17=AA$1)*(données!$B$3:$B$17=AA$2)*données!$L$3:$R$17)*$AA102),2)</f>
        <v>0</v>
      </c>
      <c r="AE102" s="75" cm="1">
        <f t="array" aca="1" ref="AE102" ca="1">IFERROR(_xlfn.XLOOKUP(AE$1,INDIRECT("'"&amp;$A102&amp;"'!$a:$a"),INDIRECT("'"&amp;$A102&amp;"'!$f:$f"),FALSE),0)</f>
        <v>0</v>
      </c>
      <c r="AF102" s="75">
        <f t="shared" ca="1" si="17"/>
        <v>0</v>
      </c>
      <c r="AG102" s="75">
        <f t="shared" ca="1" si="18"/>
        <v>0</v>
      </c>
      <c r="AH102" s="74" cm="1">
        <f t="array" aca="1" ref="AH102" ca="1">IFERROR(_xlfn.XLOOKUP(AH$1,INDIRECT("'"&amp;$A102&amp;"'!$A:$A"),INDIRECT("'"&amp;$A102&amp;"'!$b:$b"),FALSE),0)</f>
        <v>0</v>
      </c>
      <c r="AI102" s="74">
        <f ca="1">IFERROR(_xlfn.XLOOKUP($I102,données!$A$33:$A$39,données!$D$33:$D$39,0),0)</f>
        <v>0</v>
      </c>
      <c r="AJ102" s="74">
        <f ca="1">IFERROR(_xlfn.XLOOKUP($I102,données!$A$33:$A$39,données!$E$33:$E$39,0),0)</f>
        <v>0</v>
      </c>
      <c r="AK102" s="74">
        <f ca="1">IFERROR(_xlfn.XLOOKUP($I102,données!$A$33:$A$39,données!$F$33:$F$39,0),0)</f>
        <v>0</v>
      </c>
      <c r="AL102" s="74">
        <f ca="1">IFERROR(_xlfn.XLOOKUP($I102,données!$A$33:$A$39,données!$G$33:$G$39,0),0)</f>
        <v>0</v>
      </c>
      <c r="AM102" s="74">
        <f ca="1">IFERROR(_xlfn.XLOOKUP($I102,données!$A$33:$A$39,données!$H$33:$H$39,0),0)</f>
        <v>0</v>
      </c>
      <c r="AN102" s="74"/>
      <c r="AO102" s="74"/>
      <c r="AP102" s="71"/>
      <c r="AQ102" s="82"/>
    </row>
    <row r="103" spans="1:43" s="68" customFormat="1" ht="14" x14ac:dyDescent="0.2">
      <c r="A103" s="71">
        <f t="shared" si="15"/>
        <v>99</v>
      </c>
      <c r="B103" s="71">
        <f t="shared" ca="1" si="13"/>
        <v>0</v>
      </c>
      <c r="C103" s="71">
        <f t="shared" ca="1" si="13"/>
        <v>0</v>
      </c>
      <c r="D103" s="71">
        <f t="shared" ca="1" si="13"/>
        <v>0</v>
      </c>
      <c r="E103" s="71">
        <f t="shared" ca="1" si="13"/>
        <v>0</v>
      </c>
      <c r="F103" s="71">
        <f t="shared" ca="1" si="16"/>
        <v>0</v>
      </c>
      <c r="G103" s="89">
        <f t="shared" ca="1" si="13"/>
        <v>0</v>
      </c>
      <c r="H103" s="72" cm="1">
        <f t="array" aca="1" ref="H103" ca="1">IFERROR(_xlfn.XLOOKUP(H$1,INDIRECT("'"&amp;$A103&amp;"'!$A:$A"),INDIRECT("'"&amp;$A103&amp;"'!$b:$b"),FALSE),0)</f>
        <v>0</v>
      </c>
      <c r="I103" s="71" cm="1">
        <f t="array" aca="1" ref="I103" ca="1">IFERROR(IF($H103="Oui",_xlfn.XLOOKUP(I$2,INDIRECT("'"&amp;$A103&amp;"'!$A:$A"),INDIRECT("'"&amp;$A103&amp;"'!$b:$b"),FALSE),_xlfn.XLOOKUP(I$1,INDIRECT("'"&amp;$A103&amp;"'!$C$19:$C$25"),INDIRECT("'"&amp;$A103&amp;"'!$A$19:$A$25"),données!$A$39)),0)</f>
        <v>0</v>
      </c>
      <c r="J103" s="73">
        <f t="shared" ca="1" si="19"/>
        <v>0</v>
      </c>
      <c r="K103" s="74">
        <f t="shared" ca="1" si="22"/>
        <v>0</v>
      </c>
      <c r="L103" s="74">
        <f t="shared" ca="1" si="22"/>
        <v>0</v>
      </c>
      <c r="M103" s="74">
        <f t="shared" ca="1" si="22"/>
        <v>0</v>
      </c>
      <c r="N103" s="74">
        <f t="shared" ca="1" si="22"/>
        <v>0</v>
      </c>
      <c r="O103" s="74">
        <f t="shared" ca="1" si="22"/>
        <v>0</v>
      </c>
      <c r="P103" s="74">
        <f t="shared" ca="1" si="22"/>
        <v>0</v>
      </c>
      <c r="Q103" s="74">
        <f t="shared" ca="1" si="22"/>
        <v>0</v>
      </c>
      <c r="R103" s="74">
        <f t="shared" ca="1" si="22"/>
        <v>0</v>
      </c>
      <c r="S103" s="74">
        <f t="shared" ca="1" si="22"/>
        <v>0</v>
      </c>
      <c r="T103" s="74">
        <f t="shared" ca="1" si="22"/>
        <v>0</v>
      </c>
      <c r="U103" s="74">
        <f t="shared" ca="1" si="22"/>
        <v>0</v>
      </c>
      <c r="V103" s="74">
        <f t="shared" ca="1" si="22"/>
        <v>0</v>
      </c>
      <c r="W103" s="74">
        <f t="shared" ca="1" si="22"/>
        <v>0</v>
      </c>
      <c r="X103" s="74">
        <f t="shared" ca="1" si="22"/>
        <v>0</v>
      </c>
      <c r="Y103" s="74">
        <f t="shared" ca="1" si="22"/>
        <v>0</v>
      </c>
      <c r="Z103" s="74">
        <f t="shared" ca="1" si="22"/>
        <v>0</v>
      </c>
      <c r="AA103" s="73">
        <f t="shared" ca="1" si="20"/>
        <v>0</v>
      </c>
      <c r="AB103" s="93"/>
      <c r="AC103" s="75">
        <f ca="1">ROUND(IF($H103="Oui",0,SUMIFS(données!$C$33:$C$39,données!$A$33:$A$39,$I103)),2)</f>
        <v>0</v>
      </c>
      <c r="AD103" s="75" cm="1">
        <f t="array" aca="1" ref="AD103" ca="1">ROUND((SUMPRODUCT((données!$L$2:$R$2=$I103)*(données!$A$3:$A$17=J$1)*(données!$B$3:$B$17=J$2)*données!$L$3:$R$17)*$J103)+(SUMPRODUCT((données!$L$2:$R$2=$I103)*(données!$A$3:$A$17=K$1)*(données!$B$3:$B$17=K$2)*données!$L$3:$R$17)*$K103)+(SUMPRODUCT((données!$L$2:$R$2=$I103)*(données!$A$3:$A$17=L$1)*(données!$B$3:$B$17=L$2)*données!$L$3:$R$17)*$L103)+(SUMPRODUCT((données!$L$2:$R$2=$I103)*(données!$A$3:$A$17=M$1)*(données!$B$3:$B$17=M$2)*données!$L$3:$R$17)*$M103)+(SUMPRODUCT((données!$L$2:$R$2=$I103)*(données!$A$3:$A$17=N$1)*(données!$B$3:$B$17=N$2)*données!$L$3:$R$17)*$N103)+(SUMPRODUCT((données!$L$2:$R$2=$I103)*(données!$A$3:$A$17=O$1)*(données!$B$3:$B$17=O$2)*données!$L$3:$R$17)*$O103)+(SUMPRODUCT((données!$L$2:$R$2=$I103)*(données!$A$3:$A$17=P$1)*(données!$B$3:$B$17=Q$2)*données!$L$3:$R$17)*$P103)+(SUMPRODUCT((données!$L$2:$R$2=$I103)*(données!$A$3:$A$17=Q$1)*(données!$B$3:$B$17=Q$2)*données!$L$3:$R$17)*$Q103)+(SUMPRODUCT((données!$L$2:$R$2=$I103)*(données!$A$3:$A$17=R$1)*(données!$B$3:$B$17=R$2)*données!$L$3:$R$17)*$R103)+(SUMPRODUCT((données!$L$2:$R$2=$I103)*(données!$A$3:$A$17=S$1)*(données!$B$3:$B$17=S$2)*données!$L$3:$R$17)*$S103)+(SUMPRODUCT((données!$L$2:$R$2=$I103)*(données!$A$3:$A$17=T$1)*(données!$B$3:$B$17=T$2)*données!$L$3:$R$17)*$T103)+(SUMPRODUCT((données!$L$2:$R$2=$I103)*(données!$A$3:$A$17=U$1)*(données!$B$3:$B$17=U$2)*données!$L$3:$R$17)*$U103)+(SUMPRODUCT((données!$L$2:$R$2=$I103)*(données!$A$3:$A$17=V$1)*(données!$B$3:$B$17=V$2)*données!$L$3:$R$17)*$V103)+(SUMPRODUCT((données!$L$2:$R$2=$I103)*(données!$A$3:$A$17=W$1)*(données!$B$3:$B$17=W$2)*données!$L$3:$R$17)*$W103)+(SUMPRODUCT((données!$L$2:$R$2=$I103)*(données!$A$3:$A$17=AA$1)*(données!$B$3:$B$17=AA$2)*données!$L$3:$R$17)*$AA103),2)</f>
        <v>0</v>
      </c>
      <c r="AE103" s="75" cm="1">
        <f t="array" aca="1" ref="AE103" ca="1">IFERROR(_xlfn.XLOOKUP(AE$1,INDIRECT("'"&amp;$A103&amp;"'!$a:$a"),INDIRECT("'"&amp;$A103&amp;"'!$f:$f"),FALSE),0)</f>
        <v>0</v>
      </c>
      <c r="AF103" s="75">
        <f t="shared" ca="1" si="17"/>
        <v>0</v>
      </c>
      <c r="AG103" s="75">
        <f t="shared" ca="1" si="18"/>
        <v>0</v>
      </c>
      <c r="AH103" s="74" cm="1">
        <f t="array" aca="1" ref="AH103" ca="1">IFERROR(_xlfn.XLOOKUP(AH$1,INDIRECT("'"&amp;$A103&amp;"'!$A:$A"),INDIRECT("'"&amp;$A103&amp;"'!$b:$b"),FALSE),0)</f>
        <v>0</v>
      </c>
      <c r="AI103" s="74">
        <f ca="1">IFERROR(_xlfn.XLOOKUP($I103,données!$A$33:$A$39,données!$D$33:$D$39,0),0)</f>
        <v>0</v>
      </c>
      <c r="AJ103" s="74">
        <f ca="1">IFERROR(_xlfn.XLOOKUP($I103,données!$A$33:$A$39,données!$E$33:$E$39,0),0)</f>
        <v>0</v>
      </c>
      <c r="AK103" s="74">
        <f ca="1">IFERROR(_xlfn.XLOOKUP($I103,données!$A$33:$A$39,données!$F$33:$F$39,0),0)</f>
        <v>0</v>
      </c>
      <c r="AL103" s="74">
        <f ca="1">IFERROR(_xlfn.XLOOKUP($I103,données!$A$33:$A$39,données!$G$33:$G$39,0),0)</f>
        <v>0</v>
      </c>
      <c r="AM103" s="74">
        <f ca="1">IFERROR(_xlfn.XLOOKUP($I103,données!$A$33:$A$39,données!$H$33:$H$39,0),0)</f>
        <v>0</v>
      </c>
      <c r="AN103" s="74"/>
      <c r="AO103" s="74"/>
      <c r="AP103" s="71"/>
      <c r="AQ103" s="82"/>
    </row>
    <row r="104" spans="1:43" s="68" customFormat="1" ht="14" x14ac:dyDescent="0.2">
      <c r="A104" s="71">
        <f t="shared" si="15"/>
        <v>100</v>
      </c>
      <c r="B104" s="71">
        <f t="shared" ca="1" si="13"/>
        <v>0</v>
      </c>
      <c r="C104" s="71">
        <f t="shared" ca="1" si="13"/>
        <v>0</v>
      </c>
      <c r="D104" s="71">
        <f t="shared" ca="1" si="13"/>
        <v>0</v>
      </c>
      <c r="E104" s="71">
        <f t="shared" ca="1" si="13"/>
        <v>0</v>
      </c>
      <c r="F104" s="71">
        <f t="shared" ca="1" si="16"/>
        <v>0</v>
      </c>
      <c r="G104" s="89">
        <f t="shared" ca="1" si="13"/>
        <v>0</v>
      </c>
      <c r="H104" s="72" cm="1">
        <f t="array" aca="1" ref="H104" ca="1">IFERROR(_xlfn.XLOOKUP(H$1,INDIRECT("'"&amp;$A104&amp;"'!$A:$A"),INDIRECT("'"&amp;$A104&amp;"'!$b:$b"),FALSE),0)</f>
        <v>0</v>
      </c>
      <c r="I104" s="71" cm="1">
        <f t="array" aca="1" ref="I104" ca="1">IFERROR(IF($H104="Oui",_xlfn.XLOOKUP(I$2,INDIRECT("'"&amp;$A104&amp;"'!$A:$A"),INDIRECT("'"&amp;$A104&amp;"'!$b:$b"),FALSE),_xlfn.XLOOKUP(I$1,INDIRECT("'"&amp;$A104&amp;"'!$C$19:$C$25"),INDIRECT("'"&amp;$A104&amp;"'!$A$19:$A$25"),données!$A$39)),0)</f>
        <v>0</v>
      </c>
      <c r="J104" s="73">
        <f t="shared" ca="1" si="19"/>
        <v>0</v>
      </c>
      <c r="K104" s="74">
        <f t="shared" ca="1" si="22"/>
        <v>0</v>
      </c>
      <c r="L104" s="74">
        <f t="shared" ca="1" si="22"/>
        <v>0</v>
      </c>
      <c r="M104" s="74">
        <f t="shared" ca="1" si="22"/>
        <v>0</v>
      </c>
      <c r="N104" s="74">
        <f t="shared" ca="1" si="22"/>
        <v>0</v>
      </c>
      <c r="O104" s="74">
        <f t="shared" ca="1" si="22"/>
        <v>0</v>
      </c>
      <c r="P104" s="74">
        <f t="shared" ca="1" si="22"/>
        <v>0</v>
      </c>
      <c r="Q104" s="74">
        <f t="shared" ca="1" si="22"/>
        <v>0</v>
      </c>
      <c r="R104" s="74">
        <f t="shared" ca="1" si="22"/>
        <v>0</v>
      </c>
      <c r="S104" s="74">
        <f t="shared" ca="1" si="22"/>
        <v>0</v>
      </c>
      <c r="T104" s="74">
        <f t="shared" ca="1" si="22"/>
        <v>0</v>
      </c>
      <c r="U104" s="74">
        <f t="shared" ca="1" si="22"/>
        <v>0</v>
      </c>
      <c r="V104" s="74">
        <f t="shared" ca="1" si="22"/>
        <v>0</v>
      </c>
      <c r="W104" s="74">
        <f t="shared" ca="1" si="22"/>
        <v>0</v>
      </c>
      <c r="X104" s="74">
        <f t="shared" ca="1" si="22"/>
        <v>0</v>
      </c>
      <c r="Y104" s="74">
        <f t="shared" ca="1" si="22"/>
        <v>0</v>
      </c>
      <c r="Z104" s="74">
        <f t="shared" ca="1" si="22"/>
        <v>0</v>
      </c>
      <c r="AA104" s="73">
        <f t="shared" ca="1" si="20"/>
        <v>0</v>
      </c>
      <c r="AB104" s="93"/>
      <c r="AC104" s="75">
        <f ca="1">ROUND(IF($H104="Oui",0,SUMIFS(données!$C$33:$C$39,données!$A$33:$A$39,$I104)),2)</f>
        <v>0</v>
      </c>
      <c r="AD104" s="75" cm="1">
        <f t="array" aca="1" ref="AD104" ca="1">ROUND((SUMPRODUCT((données!$L$2:$R$2=$I104)*(données!$A$3:$A$17=J$1)*(données!$B$3:$B$17=J$2)*données!$L$3:$R$17)*$J104)+(SUMPRODUCT((données!$L$2:$R$2=$I104)*(données!$A$3:$A$17=K$1)*(données!$B$3:$B$17=K$2)*données!$L$3:$R$17)*$K104)+(SUMPRODUCT((données!$L$2:$R$2=$I104)*(données!$A$3:$A$17=L$1)*(données!$B$3:$B$17=L$2)*données!$L$3:$R$17)*$L104)+(SUMPRODUCT((données!$L$2:$R$2=$I104)*(données!$A$3:$A$17=M$1)*(données!$B$3:$B$17=M$2)*données!$L$3:$R$17)*$M104)+(SUMPRODUCT((données!$L$2:$R$2=$I104)*(données!$A$3:$A$17=N$1)*(données!$B$3:$B$17=N$2)*données!$L$3:$R$17)*$N104)+(SUMPRODUCT((données!$L$2:$R$2=$I104)*(données!$A$3:$A$17=O$1)*(données!$B$3:$B$17=O$2)*données!$L$3:$R$17)*$O104)+(SUMPRODUCT((données!$L$2:$R$2=$I104)*(données!$A$3:$A$17=P$1)*(données!$B$3:$B$17=Q$2)*données!$L$3:$R$17)*$P104)+(SUMPRODUCT((données!$L$2:$R$2=$I104)*(données!$A$3:$A$17=Q$1)*(données!$B$3:$B$17=Q$2)*données!$L$3:$R$17)*$Q104)+(SUMPRODUCT((données!$L$2:$R$2=$I104)*(données!$A$3:$A$17=R$1)*(données!$B$3:$B$17=R$2)*données!$L$3:$R$17)*$R104)+(SUMPRODUCT((données!$L$2:$R$2=$I104)*(données!$A$3:$A$17=S$1)*(données!$B$3:$B$17=S$2)*données!$L$3:$R$17)*$S104)+(SUMPRODUCT((données!$L$2:$R$2=$I104)*(données!$A$3:$A$17=T$1)*(données!$B$3:$B$17=T$2)*données!$L$3:$R$17)*$T104)+(SUMPRODUCT((données!$L$2:$R$2=$I104)*(données!$A$3:$A$17=U$1)*(données!$B$3:$B$17=U$2)*données!$L$3:$R$17)*$U104)+(SUMPRODUCT((données!$L$2:$R$2=$I104)*(données!$A$3:$A$17=V$1)*(données!$B$3:$B$17=V$2)*données!$L$3:$R$17)*$V104)+(SUMPRODUCT((données!$L$2:$R$2=$I104)*(données!$A$3:$A$17=W$1)*(données!$B$3:$B$17=W$2)*données!$L$3:$R$17)*$W104)+(SUMPRODUCT((données!$L$2:$R$2=$I104)*(données!$A$3:$A$17=AA$1)*(données!$B$3:$B$17=AA$2)*données!$L$3:$R$17)*$AA104),2)</f>
        <v>0</v>
      </c>
      <c r="AE104" s="75" cm="1">
        <f t="array" aca="1" ref="AE104" ca="1">IFERROR(_xlfn.XLOOKUP(AE$1,INDIRECT("'"&amp;$A104&amp;"'!$a:$a"),INDIRECT("'"&amp;$A104&amp;"'!$f:$f"),FALSE),0)</f>
        <v>0</v>
      </c>
      <c r="AF104" s="75">
        <f t="shared" ca="1" si="17"/>
        <v>0</v>
      </c>
      <c r="AG104" s="75">
        <f t="shared" ca="1" si="18"/>
        <v>0</v>
      </c>
      <c r="AH104" s="74" cm="1">
        <f t="array" aca="1" ref="AH104" ca="1">IFERROR(_xlfn.XLOOKUP(AH$1,INDIRECT("'"&amp;$A104&amp;"'!$A:$A"),INDIRECT("'"&amp;$A104&amp;"'!$b:$b"),FALSE),0)</f>
        <v>0</v>
      </c>
      <c r="AI104" s="74">
        <f ca="1">IFERROR(_xlfn.XLOOKUP($I104,données!$A$33:$A$39,données!$D$33:$D$39,0),0)</f>
        <v>0</v>
      </c>
      <c r="AJ104" s="74">
        <f ca="1">IFERROR(_xlfn.XLOOKUP($I104,données!$A$33:$A$39,données!$E$33:$E$39,0),0)</f>
        <v>0</v>
      </c>
      <c r="AK104" s="74">
        <f ca="1">IFERROR(_xlfn.XLOOKUP($I104,données!$A$33:$A$39,données!$F$33:$F$39,0),0)</f>
        <v>0</v>
      </c>
      <c r="AL104" s="74">
        <f ca="1">IFERROR(_xlfn.XLOOKUP($I104,données!$A$33:$A$39,données!$G$33:$G$39,0),0)</f>
        <v>0</v>
      </c>
      <c r="AM104" s="74">
        <f ca="1">IFERROR(_xlfn.XLOOKUP($I104,données!$A$33:$A$39,données!$H$33:$H$39,0),0)</f>
        <v>0</v>
      </c>
      <c r="AN104" s="74"/>
      <c r="AO104" s="74"/>
      <c r="AP104" s="71"/>
      <c r="AQ104" s="82"/>
    </row>
    <row r="105" spans="1:43" s="68" customFormat="1" ht="14" x14ac:dyDescent="0.2">
      <c r="A105" s="71">
        <f t="shared" si="15"/>
        <v>101</v>
      </c>
      <c r="B105" s="71">
        <f t="shared" ca="1" si="13"/>
        <v>0</v>
      </c>
      <c r="C105" s="71">
        <f t="shared" ca="1" si="13"/>
        <v>0</v>
      </c>
      <c r="D105" s="71">
        <f t="shared" ca="1" si="13"/>
        <v>0</v>
      </c>
      <c r="E105" s="71">
        <f t="shared" ca="1" si="13"/>
        <v>0</v>
      </c>
      <c r="F105" s="71">
        <f t="shared" ca="1" si="16"/>
        <v>0</v>
      </c>
      <c r="G105" s="89">
        <f t="shared" ca="1" si="13"/>
        <v>0</v>
      </c>
      <c r="H105" s="72" cm="1">
        <f t="array" aca="1" ref="H105" ca="1">IFERROR(_xlfn.XLOOKUP(H$1,INDIRECT("'"&amp;$A105&amp;"'!$A:$A"),INDIRECT("'"&amp;$A105&amp;"'!$b:$b"),FALSE),0)</f>
        <v>0</v>
      </c>
      <c r="I105" s="71" cm="1">
        <f t="array" aca="1" ref="I105" ca="1">IFERROR(IF($H105="Oui",_xlfn.XLOOKUP(I$2,INDIRECT("'"&amp;$A105&amp;"'!$A:$A"),INDIRECT("'"&amp;$A105&amp;"'!$b:$b"),FALSE),_xlfn.XLOOKUP(I$1,INDIRECT("'"&amp;$A105&amp;"'!$C$19:$C$25"),INDIRECT("'"&amp;$A105&amp;"'!$A$19:$A$25"),données!$A$39)),0)</f>
        <v>0</v>
      </c>
      <c r="J105" s="73">
        <f t="shared" ca="1" si="19"/>
        <v>0</v>
      </c>
      <c r="K105" s="74">
        <f t="shared" ca="1" si="22"/>
        <v>0</v>
      </c>
      <c r="L105" s="74">
        <f t="shared" ca="1" si="22"/>
        <v>0</v>
      </c>
      <c r="M105" s="74">
        <f t="shared" ca="1" si="22"/>
        <v>0</v>
      </c>
      <c r="N105" s="74">
        <f t="shared" ca="1" si="22"/>
        <v>0</v>
      </c>
      <c r="O105" s="74">
        <f t="shared" ca="1" si="22"/>
        <v>0</v>
      </c>
      <c r="P105" s="74">
        <f t="shared" ca="1" si="22"/>
        <v>0</v>
      </c>
      <c r="Q105" s="74">
        <f t="shared" ca="1" si="22"/>
        <v>0</v>
      </c>
      <c r="R105" s="74">
        <f t="shared" ca="1" si="22"/>
        <v>0</v>
      </c>
      <c r="S105" s="74">
        <f t="shared" ca="1" si="22"/>
        <v>0</v>
      </c>
      <c r="T105" s="74">
        <f t="shared" ca="1" si="22"/>
        <v>0</v>
      </c>
      <c r="U105" s="74">
        <f t="shared" ca="1" si="22"/>
        <v>0</v>
      </c>
      <c r="V105" s="74">
        <f t="shared" ca="1" si="22"/>
        <v>0</v>
      </c>
      <c r="W105" s="74">
        <f t="shared" ca="1" si="22"/>
        <v>0</v>
      </c>
      <c r="X105" s="74">
        <f t="shared" ca="1" si="22"/>
        <v>0</v>
      </c>
      <c r="Y105" s="74">
        <f t="shared" ca="1" si="22"/>
        <v>0</v>
      </c>
      <c r="Z105" s="74">
        <f t="shared" ca="1" si="22"/>
        <v>0</v>
      </c>
      <c r="AA105" s="73">
        <f t="shared" ca="1" si="20"/>
        <v>0</v>
      </c>
      <c r="AB105" s="93"/>
      <c r="AC105" s="75">
        <f ca="1">ROUND(IF($H105="Oui",0,SUMIFS(données!$C$33:$C$39,données!$A$33:$A$39,$I105)),2)</f>
        <v>0</v>
      </c>
      <c r="AD105" s="75" cm="1">
        <f t="array" aca="1" ref="AD105" ca="1">ROUND((SUMPRODUCT((données!$L$2:$R$2=$I105)*(données!$A$3:$A$17=J$1)*(données!$B$3:$B$17=J$2)*données!$L$3:$R$17)*$J105)+(SUMPRODUCT((données!$L$2:$R$2=$I105)*(données!$A$3:$A$17=K$1)*(données!$B$3:$B$17=K$2)*données!$L$3:$R$17)*$K105)+(SUMPRODUCT((données!$L$2:$R$2=$I105)*(données!$A$3:$A$17=L$1)*(données!$B$3:$B$17=L$2)*données!$L$3:$R$17)*$L105)+(SUMPRODUCT((données!$L$2:$R$2=$I105)*(données!$A$3:$A$17=M$1)*(données!$B$3:$B$17=M$2)*données!$L$3:$R$17)*$M105)+(SUMPRODUCT((données!$L$2:$R$2=$I105)*(données!$A$3:$A$17=N$1)*(données!$B$3:$B$17=N$2)*données!$L$3:$R$17)*$N105)+(SUMPRODUCT((données!$L$2:$R$2=$I105)*(données!$A$3:$A$17=O$1)*(données!$B$3:$B$17=O$2)*données!$L$3:$R$17)*$O105)+(SUMPRODUCT((données!$L$2:$R$2=$I105)*(données!$A$3:$A$17=P$1)*(données!$B$3:$B$17=Q$2)*données!$L$3:$R$17)*$P105)+(SUMPRODUCT((données!$L$2:$R$2=$I105)*(données!$A$3:$A$17=Q$1)*(données!$B$3:$B$17=Q$2)*données!$L$3:$R$17)*$Q105)+(SUMPRODUCT((données!$L$2:$R$2=$I105)*(données!$A$3:$A$17=R$1)*(données!$B$3:$B$17=R$2)*données!$L$3:$R$17)*$R105)+(SUMPRODUCT((données!$L$2:$R$2=$I105)*(données!$A$3:$A$17=S$1)*(données!$B$3:$B$17=S$2)*données!$L$3:$R$17)*$S105)+(SUMPRODUCT((données!$L$2:$R$2=$I105)*(données!$A$3:$A$17=T$1)*(données!$B$3:$B$17=T$2)*données!$L$3:$R$17)*$T105)+(SUMPRODUCT((données!$L$2:$R$2=$I105)*(données!$A$3:$A$17=U$1)*(données!$B$3:$B$17=U$2)*données!$L$3:$R$17)*$U105)+(SUMPRODUCT((données!$L$2:$R$2=$I105)*(données!$A$3:$A$17=V$1)*(données!$B$3:$B$17=V$2)*données!$L$3:$R$17)*$V105)+(SUMPRODUCT((données!$L$2:$R$2=$I105)*(données!$A$3:$A$17=W$1)*(données!$B$3:$B$17=W$2)*données!$L$3:$R$17)*$W105)+(SUMPRODUCT((données!$L$2:$R$2=$I105)*(données!$A$3:$A$17=AA$1)*(données!$B$3:$B$17=AA$2)*données!$L$3:$R$17)*$AA105),2)</f>
        <v>0</v>
      </c>
      <c r="AE105" s="75" cm="1">
        <f t="array" aca="1" ref="AE105" ca="1">IFERROR(_xlfn.XLOOKUP(AE$1,INDIRECT("'"&amp;$A105&amp;"'!$a:$a"),INDIRECT("'"&amp;$A105&amp;"'!$f:$f"),FALSE),0)</f>
        <v>0</v>
      </c>
      <c r="AF105" s="75">
        <f t="shared" ca="1" si="17"/>
        <v>0</v>
      </c>
      <c r="AG105" s="75">
        <f t="shared" ca="1" si="18"/>
        <v>0</v>
      </c>
      <c r="AH105" s="74" cm="1">
        <f t="array" aca="1" ref="AH105" ca="1">IFERROR(_xlfn.XLOOKUP(AH$1,INDIRECT("'"&amp;$A105&amp;"'!$A:$A"),INDIRECT("'"&amp;$A105&amp;"'!$b:$b"),FALSE),0)</f>
        <v>0</v>
      </c>
      <c r="AI105" s="74">
        <f ca="1">IFERROR(_xlfn.XLOOKUP($I105,données!$A$33:$A$39,données!$D$33:$D$39,0),0)</f>
        <v>0</v>
      </c>
      <c r="AJ105" s="74">
        <f ca="1">IFERROR(_xlfn.XLOOKUP($I105,données!$A$33:$A$39,données!$E$33:$E$39,0),0)</f>
        <v>0</v>
      </c>
      <c r="AK105" s="74">
        <f ca="1">IFERROR(_xlfn.XLOOKUP($I105,données!$A$33:$A$39,données!$F$33:$F$39,0),0)</f>
        <v>0</v>
      </c>
      <c r="AL105" s="74">
        <f ca="1">IFERROR(_xlfn.XLOOKUP($I105,données!$A$33:$A$39,données!$G$33:$G$39,0),0)</f>
        <v>0</v>
      </c>
      <c r="AM105" s="74">
        <f ca="1">IFERROR(_xlfn.XLOOKUP($I105,données!$A$33:$A$39,données!$H$33:$H$39,0),0)</f>
        <v>0</v>
      </c>
      <c r="AN105" s="74"/>
      <c r="AO105" s="74"/>
      <c r="AP105" s="71"/>
      <c r="AQ105" s="82"/>
    </row>
    <row r="106" spans="1:43" s="68" customFormat="1" ht="14" x14ac:dyDescent="0.2">
      <c r="A106" s="71">
        <f t="shared" si="15"/>
        <v>102</v>
      </c>
      <c r="B106" s="71">
        <f t="shared" ca="1" si="13"/>
        <v>0</v>
      </c>
      <c r="C106" s="71">
        <f t="shared" ca="1" si="13"/>
        <v>0</v>
      </c>
      <c r="D106" s="71">
        <f t="shared" ca="1" si="13"/>
        <v>0</v>
      </c>
      <c r="E106" s="71">
        <f t="shared" ca="1" si="13"/>
        <v>0</v>
      </c>
      <c r="F106" s="71">
        <f t="shared" ca="1" si="16"/>
        <v>0</v>
      </c>
      <c r="G106" s="89">
        <f t="shared" ca="1" si="13"/>
        <v>0</v>
      </c>
      <c r="H106" s="72" cm="1">
        <f t="array" aca="1" ref="H106" ca="1">IFERROR(_xlfn.XLOOKUP(H$1,INDIRECT("'"&amp;$A106&amp;"'!$A:$A"),INDIRECT("'"&amp;$A106&amp;"'!$b:$b"),FALSE),0)</f>
        <v>0</v>
      </c>
      <c r="I106" s="71" cm="1">
        <f t="array" aca="1" ref="I106" ca="1">IFERROR(IF($H106="Oui",_xlfn.XLOOKUP(I$2,INDIRECT("'"&amp;$A106&amp;"'!$A:$A"),INDIRECT("'"&amp;$A106&amp;"'!$b:$b"),FALSE),_xlfn.XLOOKUP(I$1,INDIRECT("'"&amp;$A106&amp;"'!$C$19:$C$25"),INDIRECT("'"&amp;$A106&amp;"'!$A$19:$A$25"),données!$A$39)),0)</f>
        <v>0</v>
      </c>
      <c r="J106" s="73">
        <f t="shared" ca="1" si="19"/>
        <v>0</v>
      </c>
      <c r="K106" s="74">
        <f t="shared" ca="1" si="22"/>
        <v>0</v>
      </c>
      <c r="L106" s="74">
        <f t="shared" ca="1" si="22"/>
        <v>0</v>
      </c>
      <c r="M106" s="74">
        <f t="shared" ca="1" si="22"/>
        <v>0</v>
      </c>
      <c r="N106" s="74">
        <f t="shared" ca="1" si="22"/>
        <v>0</v>
      </c>
      <c r="O106" s="74">
        <f t="shared" ca="1" si="22"/>
        <v>0</v>
      </c>
      <c r="P106" s="74">
        <f t="shared" ca="1" si="22"/>
        <v>0</v>
      </c>
      <c r="Q106" s="74">
        <f t="shared" ca="1" si="22"/>
        <v>0</v>
      </c>
      <c r="R106" s="74">
        <f t="shared" ca="1" si="22"/>
        <v>0</v>
      </c>
      <c r="S106" s="74">
        <f t="shared" ca="1" si="22"/>
        <v>0</v>
      </c>
      <c r="T106" s="74">
        <f t="shared" ca="1" si="22"/>
        <v>0</v>
      </c>
      <c r="U106" s="74">
        <f t="shared" ca="1" si="22"/>
        <v>0</v>
      </c>
      <c r="V106" s="74">
        <f t="shared" ca="1" si="22"/>
        <v>0</v>
      </c>
      <c r="W106" s="74">
        <f t="shared" ca="1" si="22"/>
        <v>0</v>
      </c>
      <c r="X106" s="74">
        <f t="shared" ca="1" si="22"/>
        <v>0</v>
      </c>
      <c r="Y106" s="74">
        <f t="shared" ca="1" si="22"/>
        <v>0</v>
      </c>
      <c r="Z106" s="74">
        <f t="shared" ca="1" si="22"/>
        <v>0</v>
      </c>
      <c r="AA106" s="73">
        <f t="shared" ca="1" si="20"/>
        <v>0</v>
      </c>
      <c r="AB106" s="93"/>
      <c r="AC106" s="75">
        <f ca="1">ROUND(IF($H106="Oui",0,SUMIFS(données!$C$33:$C$39,données!$A$33:$A$39,$I106)),2)</f>
        <v>0</v>
      </c>
      <c r="AD106" s="75" cm="1">
        <f t="array" aca="1" ref="AD106" ca="1">ROUND((SUMPRODUCT((données!$L$2:$R$2=$I106)*(données!$A$3:$A$17=J$1)*(données!$B$3:$B$17=J$2)*données!$L$3:$R$17)*$J106)+(SUMPRODUCT((données!$L$2:$R$2=$I106)*(données!$A$3:$A$17=K$1)*(données!$B$3:$B$17=K$2)*données!$L$3:$R$17)*$K106)+(SUMPRODUCT((données!$L$2:$R$2=$I106)*(données!$A$3:$A$17=L$1)*(données!$B$3:$B$17=L$2)*données!$L$3:$R$17)*$L106)+(SUMPRODUCT((données!$L$2:$R$2=$I106)*(données!$A$3:$A$17=M$1)*(données!$B$3:$B$17=M$2)*données!$L$3:$R$17)*$M106)+(SUMPRODUCT((données!$L$2:$R$2=$I106)*(données!$A$3:$A$17=N$1)*(données!$B$3:$B$17=N$2)*données!$L$3:$R$17)*$N106)+(SUMPRODUCT((données!$L$2:$R$2=$I106)*(données!$A$3:$A$17=O$1)*(données!$B$3:$B$17=O$2)*données!$L$3:$R$17)*$O106)+(SUMPRODUCT((données!$L$2:$R$2=$I106)*(données!$A$3:$A$17=P$1)*(données!$B$3:$B$17=Q$2)*données!$L$3:$R$17)*$P106)+(SUMPRODUCT((données!$L$2:$R$2=$I106)*(données!$A$3:$A$17=Q$1)*(données!$B$3:$B$17=Q$2)*données!$L$3:$R$17)*$Q106)+(SUMPRODUCT((données!$L$2:$R$2=$I106)*(données!$A$3:$A$17=R$1)*(données!$B$3:$B$17=R$2)*données!$L$3:$R$17)*$R106)+(SUMPRODUCT((données!$L$2:$R$2=$I106)*(données!$A$3:$A$17=S$1)*(données!$B$3:$B$17=S$2)*données!$L$3:$R$17)*$S106)+(SUMPRODUCT((données!$L$2:$R$2=$I106)*(données!$A$3:$A$17=T$1)*(données!$B$3:$B$17=T$2)*données!$L$3:$R$17)*$T106)+(SUMPRODUCT((données!$L$2:$R$2=$I106)*(données!$A$3:$A$17=U$1)*(données!$B$3:$B$17=U$2)*données!$L$3:$R$17)*$U106)+(SUMPRODUCT((données!$L$2:$R$2=$I106)*(données!$A$3:$A$17=V$1)*(données!$B$3:$B$17=V$2)*données!$L$3:$R$17)*$V106)+(SUMPRODUCT((données!$L$2:$R$2=$I106)*(données!$A$3:$A$17=W$1)*(données!$B$3:$B$17=W$2)*données!$L$3:$R$17)*$W106)+(SUMPRODUCT((données!$L$2:$R$2=$I106)*(données!$A$3:$A$17=AA$1)*(données!$B$3:$B$17=AA$2)*données!$L$3:$R$17)*$AA106),2)</f>
        <v>0</v>
      </c>
      <c r="AE106" s="75" cm="1">
        <f t="array" aca="1" ref="AE106" ca="1">IFERROR(_xlfn.XLOOKUP(AE$1,INDIRECT("'"&amp;$A106&amp;"'!$a:$a"),INDIRECT("'"&amp;$A106&amp;"'!$f:$f"),FALSE),0)</f>
        <v>0</v>
      </c>
      <c r="AF106" s="75">
        <f t="shared" ca="1" si="17"/>
        <v>0</v>
      </c>
      <c r="AG106" s="75">
        <f t="shared" ca="1" si="18"/>
        <v>0</v>
      </c>
      <c r="AH106" s="74" cm="1">
        <f t="array" aca="1" ref="AH106" ca="1">IFERROR(_xlfn.XLOOKUP(AH$1,INDIRECT("'"&amp;$A106&amp;"'!$A:$A"),INDIRECT("'"&amp;$A106&amp;"'!$b:$b"),FALSE),0)</f>
        <v>0</v>
      </c>
      <c r="AI106" s="74">
        <f ca="1">IFERROR(_xlfn.XLOOKUP($I106,données!$A$33:$A$39,données!$D$33:$D$39,0),0)</f>
        <v>0</v>
      </c>
      <c r="AJ106" s="74">
        <f ca="1">IFERROR(_xlfn.XLOOKUP($I106,données!$A$33:$A$39,données!$E$33:$E$39,0),0)</f>
        <v>0</v>
      </c>
      <c r="AK106" s="74">
        <f ca="1">IFERROR(_xlfn.XLOOKUP($I106,données!$A$33:$A$39,données!$F$33:$F$39,0),0)</f>
        <v>0</v>
      </c>
      <c r="AL106" s="74">
        <f ca="1">IFERROR(_xlfn.XLOOKUP($I106,données!$A$33:$A$39,données!$G$33:$G$39,0),0)</f>
        <v>0</v>
      </c>
      <c r="AM106" s="74">
        <f ca="1">IFERROR(_xlfn.XLOOKUP($I106,données!$A$33:$A$39,données!$H$33:$H$39,0),0)</f>
        <v>0</v>
      </c>
      <c r="AN106" s="74"/>
      <c r="AO106" s="74"/>
      <c r="AP106" s="71"/>
      <c r="AQ106" s="82"/>
    </row>
    <row r="107" spans="1:43" s="68" customFormat="1" ht="14" x14ac:dyDescent="0.2">
      <c r="A107" s="71">
        <f t="shared" si="15"/>
        <v>103</v>
      </c>
      <c r="B107" s="71">
        <f t="shared" ref="B107:G133" ca="1" si="23">IFERROR(VLOOKUP(B$1,INDIRECT("'"&amp;$A107&amp;"'!$B:$E"),3,FALSE),0)</f>
        <v>0</v>
      </c>
      <c r="C107" s="71">
        <f t="shared" ca="1" si="23"/>
        <v>0</v>
      </c>
      <c r="D107" s="71">
        <f t="shared" ca="1" si="23"/>
        <v>0</v>
      </c>
      <c r="E107" s="71">
        <f t="shared" ca="1" si="23"/>
        <v>0</v>
      </c>
      <c r="F107" s="71">
        <f t="shared" ca="1" si="23"/>
        <v>0</v>
      </c>
      <c r="G107" s="89">
        <f t="shared" ca="1" si="23"/>
        <v>0</v>
      </c>
      <c r="H107" s="72" cm="1">
        <f t="array" aca="1" ref="H107" ca="1">IFERROR(_xlfn.XLOOKUP(H$1,INDIRECT("'"&amp;$A107&amp;"'!$A:$A"),INDIRECT("'"&amp;$A107&amp;"'!$b:$b"),FALSE),0)</f>
        <v>0</v>
      </c>
      <c r="I107" s="71" cm="1">
        <f t="array" aca="1" ref="I107" ca="1">IFERROR(IF($H107="Oui",_xlfn.XLOOKUP(I$2,INDIRECT("'"&amp;$A107&amp;"'!$A:$A"),INDIRECT("'"&amp;$A107&amp;"'!$b:$b"),FALSE),_xlfn.XLOOKUP(I$1,INDIRECT("'"&amp;$A107&amp;"'!$C$19:$C$25"),INDIRECT("'"&amp;$A107&amp;"'!$A$19:$A$25"),données!$A$39)),0)</f>
        <v>0</v>
      </c>
      <c r="J107" s="73">
        <f t="shared" ca="1" si="19"/>
        <v>0</v>
      </c>
      <c r="K107" s="74">
        <f t="shared" ca="1" si="22"/>
        <v>0</v>
      </c>
      <c r="L107" s="74">
        <f t="shared" ca="1" si="22"/>
        <v>0</v>
      </c>
      <c r="M107" s="74">
        <f t="shared" ca="1" si="22"/>
        <v>0</v>
      </c>
      <c r="N107" s="74">
        <f t="shared" ca="1" si="22"/>
        <v>0</v>
      </c>
      <c r="O107" s="74">
        <f t="shared" ca="1" si="22"/>
        <v>0</v>
      </c>
      <c r="P107" s="74">
        <f t="shared" ca="1" si="22"/>
        <v>0</v>
      </c>
      <c r="Q107" s="74">
        <f t="shared" ca="1" si="22"/>
        <v>0</v>
      </c>
      <c r="R107" s="74">
        <f t="shared" ca="1" si="22"/>
        <v>0</v>
      </c>
      <c r="S107" s="74">
        <f t="shared" ca="1" si="22"/>
        <v>0</v>
      </c>
      <c r="T107" s="74">
        <f t="shared" ca="1" si="22"/>
        <v>0</v>
      </c>
      <c r="U107" s="74">
        <f t="shared" ca="1" si="22"/>
        <v>0</v>
      </c>
      <c r="V107" s="74">
        <f t="shared" ca="1" si="22"/>
        <v>0</v>
      </c>
      <c r="W107" s="74">
        <f t="shared" ca="1" si="22"/>
        <v>0</v>
      </c>
      <c r="X107" s="74">
        <f t="shared" ca="1" si="22"/>
        <v>0</v>
      </c>
      <c r="Y107" s="74">
        <f t="shared" ca="1" si="22"/>
        <v>0</v>
      </c>
      <c r="Z107" s="74">
        <f t="shared" ca="1" si="22"/>
        <v>0</v>
      </c>
      <c r="AA107" s="73">
        <f t="shared" ca="1" si="20"/>
        <v>0</v>
      </c>
      <c r="AB107" s="93"/>
      <c r="AC107" s="75">
        <f ca="1">ROUND(IF($H107="Oui",0,SUMIFS(données!$C$33:$C$39,données!$A$33:$A$39,$I107)),2)</f>
        <v>0</v>
      </c>
      <c r="AD107" s="75" cm="1">
        <f t="array" aca="1" ref="AD107" ca="1">ROUND((SUMPRODUCT((données!$L$2:$R$2=$I107)*(données!$A$3:$A$17=J$1)*(données!$B$3:$B$17=J$2)*données!$L$3:$R$17)*$J107)+(SUMPRODUCT((données!$L$2:$R$2=$I107)*(données!$A$3:$A$17=K$1)*(données!$B$3:$B$17=K$2)*données!$L$3:$R$17)*$K107)+(SUMPRODUCT((données!$L$2:$R$2=$I107)*(données!$A$3:$A$17=L$1)*(données!$B$3:$B$17=L$2)*données!$L$3:$R$17)*$L107)+(SUMPRODUCT((données!$L$2:$R$2=$I107)*(données!$A$3:$A$17=M$1)*(données!$B$3:$B$17=M$2)*données!$L$3:$R$17)*$M107)+(SUMPRODUCT((données!$L$2:$R$2=$I107)*(données!$A$3:$A$17=N$1)*(données!$B$3:$B$17=N$2)*données!$L$3:$R$17)*$N107)+(SUMPRODUCT((données!$L$2:$R$2=$I107)*(données!$A$3:$A$17=O$1)*(données!$B$3:$B$17=O$2)*données!$L$3:$R$17)*$O107)+(SUMPRODUCT((données!$L$2:$R$2=$I107)*(données!$A$3:$A$17=P$1)*(données!$B$3:$B$17=Q$2)*données!$L$3:$R$17)*$P107)+(SUMPRODUCT((données!$L$2:$R$2=$I107)*(données!$A$3:$A$17=Q$1)*(données!$B$3:$B$17=Q$2)*données!$L$3:$R$17)*$Q107)+(SUMPRODUCT((données!$L$2:$R$2=$I107)*(données!$A$3:$A$17=R$1)*(données!$B$3:$B$17=R$2)*données!$L$3:$R$17)*$R107)+(SUMPRODUCT((données!$L$2:$R$2=$I107)*(données!$A$3:$A$17=S$1)*(données!$B$3:$B$17=S$2)*données!$L$3:$R$17)*$S107)+(SUMPRODUCT((données!$L$2:$R$2=$I107)*(données!$A$3:$A$17=T$1)*(données!$B$3:$B$17=T$2)*données!$L$3:$R$17)*$T107)+(SUMPRODUCT((données!$L$2:$R$2=$I107)*(données!$A$3:$A$17=U$1)*(données!$B$3:$B$17=U$2)*données!$L$3:$R$17)*$U107)+(SUMPRODUCT((données!$L$2:$R$2=$I107)*(données!$A$3:$A$17=V$1)*(données!$B$3:$B$17=V$2)*données!$L$3:$R$17)*$V107)+(SUMPRODUCT((données!$L$2:$R$2=$I107)*(données!$A$3:$A$17=W$1)*(données!$B$3:$B$17=W$2)*données!$L$3:$R$17)*$W107)+(SUMPRODUCT((données!$L$2:$R$2=$I107)*(données!$A$3:$A$17=AA$1)*(données!$B$3:$B$17=AA$2)*données!$L$3:$R$17)*$AA107),2)</f>
        <v>0</v>
      </c>
      <c r="AE107" s="75" cm="1">
        <f t="array" aca="1" ref="AE107" ca="1">IFERROR(_xlfn.XLOOKUP(AE$1,INDIRECT("'"&amp;$A107&amp;"'!$a:$a"),INDIRECT("'"&amp;$A107&amp;"'!$f:$f"),FALSE),0)</f>
        <v>0</v>
      </c>
      <c r="AF107" s="75">
        <f t="shared" ca="1" si="17"/>
        <v>0</v>
      </c>
      <c r="AG107" s="75">
        <f t="shared" ca="1" si="18"/>
        <v>0</v>
      </c>
      <c r="AH107" s="74" cm="1">
        <f t="array" aca="1" ref="AH107" ca="1">IFERROR(_xlfn.XLOOKUP(AH$1,INDIRECT("'"&amp;$A107&amp;"'!$A:$A"),INDIRECT("'"&amp;$A107&amp;"'!$b:$b"),FALSE),0)</f>
        <v>0</v>
      </c>
      <c r="AI107" s="74">
        <f ca="1">IFERROR(_xlfn.XLOOKUP($I107,données!$A$33:$A$39,données!$D$33:$D$39,0),0)</f>
        <v>0</v>
      </c>
      <c r="AJ107" s="74">
        <f ca="1">IFERROR(_xlfn.XLOOKUP($I107,données!$A$33:$A$39,données!$E$33:$E$39,0),0)</f>
        <v>0</v>
      </c>
      <c r="AK107" s="74">
        <f ca="1">IFERROR(_xlfn.XLOOKUP($I107,données!$A$33:$A$39,données!$F$33:$F$39,0),0)</f>
        <v>0</v>
      </c>
      <c r="AL107" s="74">
        <f ca="1">IFERROR(_xlfn.XLOOKUP($I107,données!$A$33:$A$39,données!$G$33:$G$39,0),0)</f>
        <v>0</v>
      </c>
      <c r="AM107" s="74">
        <f ca="1">IFERROR(_xlfn.XLOOKUP($I107,données!$A$33:$A$39,données!$H$33:$H$39,0),0)</f>
        <v>0</v>
      </c>
      <c r="AN107" s="74"/>
      <c r="AO107" s="74"/>
      <c r="AP107" s="71"/>
      <c r="AQ107" s="82"/>
    </row>
    <row r="108" spans="1:43" s="68" customFormat="1" ht="14" x14ac:dyDescent="0.2">
      <c r="A108" s="71">
        <f t="shared" si="15"/>
        <v>104</v>
      </c>
      <c r="B108" s="71">
        <f t="shared" ca="1" si="23"/>
        <v>0</v>
      </c>
      <c r="C108" s="71">
        <f t="shared" ca="1" si="23"/>
        <v>0</v>
      </c>
      <c r="D108" s="71">
        <f t="shared" ca="1" si="23"/>
        <v>0</v>
      </c>
      <c r="E108" s="71">
        <f t="shared" ca="1" si="23"/>
        <v>0</v>
      </c>
      <c r="F108" s="71">
        <f t="shared" ca="1" si="23"/>
        <v>0</v>
      </c>
      <c r="G108" s="89">
        <f t="shared" ca="1" si="23"/>
        <v>0</v>
      </c>
      <c r="H108" s="72" cm="1">
        <f t="array" aca="1" ref="H108" ca="1">IFERROR(_xlfn.XLOOKUP(H$1,INDIRECT("'"&amp;$A108&amp;"'!$A:$A"),INDIRECT("'"&amp;$A108&amp;"'!$b:$b"),FALSE),0)</f>
        <v>0</v>
      </c>
      <c r="I108" s="71" cm="1">
        <f t="array" aca="1" ref="I108" ca="1">IFERROR(IF($H108="Oui",_xlfn.XLOOKUP(I$2,INDIRECT("'"&amp;$A108&amp;"'!$A:$A"),INDIRECT("'"&amp;$A108&amp;"'!$b:$b"),FALSE),_xlfn.XLOOKUP(I$1,INDIRECT("'"&amp;$A108&amp;"'!$C$19:$C$25"),INDIRECT("'"&amp;$A108&amp;"'!$A$19:$A$25"),données!$A$39)),0)</f>
        <v>0</v>
      </c>
      <c r="J108" s="73">
        <f t="shared" ca="1" si="19"/>
        <v>0</v>
      </c>
      <c r="K108" s="74">
        <f t="shared" ca="1" si="22"/>
        <v>0</v>
      </c>
      <c r="L108" s="74">
        <f t="shared" ca="1" si="22"/>
        <v>0</v>
      </c>
      <c r="M108" s="74">
        <f t="shared" ca="1" si="22"/>
        <v>0</v>
      </c>
      <c r="N108" s="74">
        <f t="shared" ca="1" si="22"/>
        <v>0</v>
      </c>
      <c r="O108" s="74">
        <f t="shared" ca="1" si="22"/>
        <v>0</v>
      </c>
      <c r="P108" s="74">
        <f t="shared" ca="1" si="22"/>
        <v>0</v>
      </c>
      <c r="Q108" s="74">
        <f t="shared" ca="1" si="22"/>
        <v>0</v>
      </c>
      <c r="R108" s="74">
        <f t="shared" ca="1" si="22"/>
        <v>0</v>
      </c>
      <c r="S108" s="74">
        <f t="shared" ca="1" si="22"/>
        <v>0</v>
      </c>
      <c r="T108" s="74">
        <f t="shared" ca="1" si="22"/>
        <v>0</v>
      </c>
      <c r="U108" s="74">
        <f t="shared" ca="1" si="22"/>
        <v>0</v>
      </c>
      <c r="V108" s="74">
        <f t="shared" ca="1" si="22"/>
        <v>0</v>
      </c>
      <c r="W108" s="74">
        <f t="shared" ca="1" si="22"/>
        <v>0</v>
      </c>
      <c r="X108" s="74">
        <f t="shared" ca="1" si="22"/>
        <v>0</v>
      </c>
      <c r="Y108" s="74">
        <f t="shared" ca="1" si="22"/>
        <v>0</v>
      </c>
      <c r="Z108" s="74">
        <f t="shared" ca="1" si="22"/>
        <v>0</v>
      </c>
      <c r="AA108" s="73">
        <f t="shared" ca="1" si="20"/>
        <v>0</v>
      </c>
      <c r="AB108" s="93"/>
      <c r="AC108" s="75">
        <f ca="1">ROUND(IF($H108="Oui",0,SUMIFS(données!$C$33:$C$39,données!$A$33:$A$39,$I108)),2)</f>
        <v>0</v>
      </c>
      <c r="AD108" s="75" cm="1">
        <f t="array" aca="1" ref="AD108" ca="1">ROUND((SUMPRODUCT((données!$L$2:$R$2=$I108)*(données!$A$3:$A$17=J$1)*(données!$B$3:$B$17=J$2)*données!$L$3:$R$17)*$J108)+(SUMPRODUCT((données!$L$2:$R$2=$I108)*(données!$A$3:$A$17=K$1)*(données!$B$3:$B$17=K$2)*données!$L$3:$R$17)*$K108)+(SUMPRODUCT((données!$L$2:$R$2=$I108)*(données!$A$3:$A$17=L$1)*(données!$B$3:$B$17=L$2)*données!$L$3:$R$17)*$L108)+(SUMPRODUCT((données!$L$2:$R$2=$I108)*(données!$A$3:$A$17=M$1)*(données!$B$3:$B$17=M$2)*données!$L$3:$R$17)*$M108)+(SUMPRODUCT((données!$L$2:$R$2=$I108)*(données!$A$3:$A$17=N$1)*(données!$B$3:$B$17=N$2)*données!$L$3:$R$17)*$N108)+(SUMPRODUCT((données!$L$2:$R$2=$I108)*(données!$A$3:$A$17=O$1)*(données!$B$3:$B$17=O$2)*données!$L$3:$R$17)*$O108)+(SUMPRODUCT((données!$L$2:$R$2=$I108)*(données!$A$3:$A$17=P$1)*(données!$B$3:$B$17=Q$2)*données!$L$3:$R$17)*$P108)+(SUMPRODUCT((données!$L$2:$R$2=$I108)*(données!$A$3:$A$17=Q$1)*(données!$B$3:$B$17=Q$2)*données!$L$3:$R$17)*$Q108)+(SUMPRODUCT((données!$L$2:$R$2=$I108)*(données!$A$3:$A$17=R$1)*(données!$B$3:$B$17=R$2)*données!$L$3:$R$17)*$R108)+(SUMPRODUCT((données!$L$2:$R$2=$I108)*(données!$A$3:$A$17=S$1)*(données!$B$3:$B$17=S$2)*données!$L$3:$R$17)*$S108)+(SUMPRODUCT((données!$L$2:$R$2=$I108)*(données!$A$3:$A$17=T$1)*(données!$B$3:$B$17=T$2)*données!$L$3:$R$17)*$T108)+(SUMPRODUCT((données!$L$2:$R$2=$I108)*(données!$A$3:$A$17=U$1)*(données!$B$3:$B$17=U$2)*données!$L$3:$R$17)*$U108)+(SUMPRODUCT((données!$L$2:$R$2=$I108)*(données!$A$3:$A$17=V$1)*(données!$B$3:$B$17=V$2)*données!$L$3:$R$17)*$V108)+(SUMPRODUCT((données!$L$2:$R$2=$I108)*(données!$A$3:$A$17=W$1)*(données!$B$3:$B$17=W$2)*données!$L$3:$R$17)*$W108)+(SUMPRODUCT((données!$L$2:$R$2=$I108)*(données!$A$3:$A$17=AA$1)*(données!$B$3:$B$17=AA$2)*données!$L$3:$R$17)*$AA108),2)</f>
        <v>0</v>
      </c>
      <c r="AE108" s="75" cm="1">
        <f t="array" aca="1" ref="AE108" ca="1">IFERROR(_xlfn.XLOOKUP(AE$1,INDIRECT("'"&amp;$A108&amp;"'!$a:$a"),INDIRECT("'"&amp;$A108&amp;"'!$f:$f"),FALSE),0)</f>
        <v>0</v>
      </c>
      <c r="AF108" s="75">
        <f t="shared" ca="1" si="17"/>
        <v>0</v>
      </c>
      <c r="AG108" s="75">
        <f t="shared" ca="1" si="18"/>
        <v>0</v>
      </c>
      <c r="AH108" s="74" cm="1">
        <f t="array" aca="1" ref="AH108" ca="1">IFERROR(_xlfn.XLOOKUP(AH$1,INDIRECT("'"&amp;$A108&amp;"'!$A:$A"),INDIRECT("'"&amp;$A108&amp;"'!$b:$b"),FALSE),0)</f>
        <v>0</v>
      </c>
      <c r="AI108" s="74">
        <f ca="1">IFERROR(_xlfn.XLOOKUP($I108,données!$A$33:$A$39,données!$D$33:$D$39,0),0)</f>
        <v>0</v>
      </c>
      <c r="AJ108" s="74">
        <f ca="1">IFERROR(_xlfn.XLOOKUP($I108,données!$A$33:$A$39,données!$E$33:$E$39,0),0)</f>
        <v>0</v>
      </c>
      <c r="AK108" s="74">
        <f ca="1">IFERROR(_xlfn.XLOOKUP($I108,données!$A$33:$A$39,données!$F$33:$F$39,0),0)</f>
        <v>0</v>
      </c>
      <c r="AL108" s="74">
        <f ca="1">IFERROR(_xlfn.XLOOKUP($I108,données!$A$33:$A$39,données!$G$33:$G$39,0),0)</f>
        <v>0</v>
      </c>
      <c r="AM108" s="74">
        <f ca="1">IFERROR(_xlfn.XLOOKUP($I108,données!$A$33:$A$39,données!$H$33:$H$39,0),0)</f>
        <v>0</v>
      </c>
      <c r="AN108" s="74"/>
      <c r="AO108" s="74"/>
      <c r="AP108" s="71"/>
      <c r="AQ108" s="82"/>
    </row>
    <row r="109" spans="1:43" s="68" customFormat="1" ht="14" x14ac:dyDescent="0.2">
      <c r="A109" s="71">
        <f t="shared" si="15"/>
        <v>105</v>
      </c>
      <c r="B109" s="71">
        <f t="shared" ca="1" si="23"/>
        <v>0</v>
      </c>
      <c r="C109" s="71">
        <f t="shared" ca="1" si="23"/>
        <v>0</v>
      </c>
      <c r="D109" s="71">
        <f t="shared" ca="1" si="23"/>
        <v>0</v>
      </c>
      <c r="E109" s="71">
        <f t="shared" ca="1" si="23"/>
        <v>0</v>
      </c>
      <c r="F109" s="71">
        <f t="shared" ca="1" si="23"/>
        <v>0</v>
      </c>
      <c r="G109" s="89">
        <f t="shared" ca="1" si="23"/>
        <v>0</v>
      </c>
      <c r="H109" s="72" cm="1">
        <f t="array" aca="1" ref="H109" ca="1">IFERROR(_xlfn.XLOOKUP(H$1,INDIRECT("'"&amp;$A109&amp;"'!$A:$A"),INDIRECT("'"&amp;$A109&amp;"'!$b:$b"),FALSE),0)</f>
        <v>0</v>
      </c>
      <c r="I109" s="71" cm="1">
        <f t="array" aca="1" ref="I109" ca="1">IFERROR(IF($H109="Oui",_xlfn.XLOOKUP(I$2,INDIRECT("'"&amp;$A109&amp;"'!$A:$A"),INDIRECT("'"&amp;$A109&amp;"'!$b:$b"),FALSE),_xlfn.XLOOKUP(I$1,INDIRECT("'"&amp;$A109&amp;"'!$C$19:$C$25"),INDIRECT("'"&amp;$A109&amp;"'!$A$19:$A$25"),données!$A$39)),0)</f>
        <v>0</v>
      </c>
      <c r="J109" s="73">
        <f t="shared" ca="1" si="19"/>
        <v>0</v>
      </c>
      <c r="K109" s="74">
        <f t="shared" ca="1" si="22"/>
        <v>0</v>
      </c>
      <c r="L109" s="74">
        <f t="shared" ca="1" si="22"/>
        <v>0</v>
      </c>
      <c r="M109" s="74">
        <f t="shared" ca="1" si="22"/>
        <v>0</v>
      </c>
      <c r="N109" s="74">
        <f t="shared" ca="1" si="22"/>
        <v>0</v>
      </c>
      <c r="O109" s="74">
        <f t="shared" ca="1" si="22"/>
        <v>0</v>
      </c>
      <c r="P109" s="74">
        <f t="shared" ca="1" si="22"/>
        <v>0</v>
      </c>
      <c r="Q109" s="74">
        <f t="shared" ca="1" si="22"/>
        <v>0</v>
      </c>
      <c r="R109" s="74">
        <f t="shared" ca="1" si="22"/>
        <v>0</v>
      </c>
      <c r="S109" s="74">
        <f t="shared" ca="1" si="22"/>
        <v>0</v>
      </c>
      <c r="T109" s="74">
        <f t="shared" ca="1" si="22"/>
        <v>0</v>
      </c>
      <c r="U109" s="74">
        <f t="shared" ca="1" si="22"/>
        <v>0</v>
      </c>
      <c r="V109" s="74">
        <f t="shared" ca="1" si="22"/>
        <v>0</v>
      </c>
      <c r="W109" s="74">
        <f t="shared" ca="1" si="22"/>
        <v>0</v>
      </c>
      <c r="X109" s="74">
        <f t="shared" ca="1" si="22"/>
        <v>0</v>
      </c>
      <c r="Y109" s="74">
        <f t="shared" ca="1" si="22"/>
        <v>0</v>
      </c>
      <c r="Z109" s="74">
        <f t="shared" ca="1" si="22"/>
        <v>0</v>
      </c>
      <c r="AA109" s="73">
        <f t="shared" ca="1" si="20"/>
        <v>0</v>
      </c>
      <c r="AB109" s="93"/>
      <c r="AC109" s="75">
        <f ca="1">ROUND(IF($H109="Oui",0,SUMIFS(données!$C$33:$C$39,données!$A$33:$A$39,$I109)),2)</f>
        <v>0</v>
      </c>
      <c r="AD109" s="75" cm="1">
        <f t="array" aca="1" ref="AD109" ca="1">ROUND((SUMPRODUCT((données!$L$2:$R$2=$I109)*(données!$A$3:$A$17=J$1)*(données!$B$3:$B$17=J$2)*données!$L$3:$R$17)*$J109)+(SUMPRODUCT((données!$L$2:$R$2=$I109)*(données!$A$3:$A$17=K$1)*(données!$B$3:$B$17=K$2)*données!$L$3:$R$17)*$K109)+(SUMPRODUCT((données!$L$2:$R$2=$I109)*(données!$A$3:$A$17=L$1)*(données!$B$3:$B$17=L$2)*données!$L$3:$R$17)*$L109)+(SUMPRODUCT((données!$L$2:$R$2=$I109)*(données!$A$3:$A$17=M$1)*(données!$B$3:$B$17=M$2)*données!$L$3:$R$17)*$M109)+(SUMPRODUCT((données!$L$2:$R$2=$I109)*(données!$A$3:$A$17=N$1)*(données!$B$3:$B$17=N$2)*données!$L$3:$R$17)*$N109)+(SUMPRODUCT((données!$L$2:$R$2=$I109)*(données!$A$3:$A$17=O$1)*(données!$B$3:$B$17=O$2)*données!$L$3:$R$17)*$O109)+(SUMPRODUCT((données!$L$2:$R$2=$I109)*(données!$A$3:$A$17=P$1)*(données!$B$3:$B$17=Q$2)*données!$L$3:$R$17)*$P109)+(SUMPRODUCT((données!$L$2:$R$2=$I109)*(données!$A$3:$A$17=Q$1)*(données!$B$3:$B$17=Q$2)*données!$L$3:$R$17)*$Q109)+(SUMPRODUCT((données!$L$2:$R$2=$I109)*(données!$A$3:$A$17=R$1)*(données!$B$3:$B$17=R$2)*données!$L$3:$R$17)*$R109)+(SUMPRODUCT((données!$L$2:$R$2=$I109)*(données!$A$3:$A$17=S$1)*(données!$B$3:$B$17=S$2)*données!$L$3:$R$17)*$S109)+(SUMPRODUCT((données!$L$2:$R$2=$I109)*(données!$A$3:$A$17=T$1)*(données!$B$3:$B$17=T$2)*données!$L$3:$R$17)*$T109)+(SUMPRODUCT((données!$L$2:$R$2=$I109)*(données!$A$3:$A$17=U$1)*(données!$B$3:$B$17=U$2)*données!$L$3:$R$17)*$U109)+(SUMPRODUCT((données!$L$2:$R$2=$I109)*(données!$A$3:$A$17=V$1)*(données!$B$3:$B$17=V$2)*données!$L$3:$R$17)*$V109)+(SUMPRODUCT((données!$L$2:$R$2=$I109)*(données!$A$3:$A$17=W$1)*(données!$B$3:$B$17=W$2)*données!$L$3:$R$17)*$W109)+(SUMPRODUCT((données!$L$2:$R$2=$I109)*(données!$A$3:$A$17=AA$1)*(données!$B$3:$B$17=AA$2)*données!$L$3:$R$17)*$AA109),2)</f>
        <v>0</v>
      </c>
      <c r="AE109" s="75" cm="1">
        <f t="array" aca="1" ref="AE109" ca="1">IFERROR(_xlfn.XLOOKUP(AE$1,INDIRECT("'"&amp;$A109&amp;"'!$a:$a"),INDIRECT("'"&amp;$A109&amp;"'!$f:$f"),FALSE),0)</f>
        <v>0</v>
      </c>
      <c r="AF109" s="75">
        <f t="shared" ca="1" si="17"/>
        <v>0</v>
      </c>
      <c r="AG109" s="75">
        <f t="shared" ca="1" si="18"/>
        <v>0</v>
      </c>
      <c r="AH109" s="74" cm="1">
        <f t="array" aca="1" ref="AH109" ca="1">IFERROR(_xlfn.XLOOKUP(AH$1,INDIRECT("'"&amp;$A109&amp;"'!$A:$A"),INDIRECT("'"&amp;$A109&amp;"'!$b:$b"),FALSE),0)</f>
        <v>0</v>
      </c>
      <c r="AI109" s="74">
        <f ca="1">IFERROR(_xlfn.XLOOKUP($I109,données!$A$33:$A$39,données!$D$33:$D$39,0),0)</f>
        <v>0</v>
      </c>
      <c r="AJ109" s="74">
        <f ca="1">IFERROR(_xlfn.XLOOKUP($I109,données!$A$33:$A$39,données!$E$33:$E$39,0),0)</f>
        <v>0</v>
      </c>
      <c r="AK109" s="74">
        <f ca="1">IFERROR(_xlfn.XLOOKUP($I109,données!$A$33:$A$39,données!$F$33:$F$39,0),0)</f>
        <v>0</v>
      </c>
      <c r="AL109" s="74">
        <f ca="1">IFERROR(_xlfn.XLOOKUP($I109,données!$A$33:$A$39,données!$G$33:$G$39,0),0)</f>
        <v>0</v>
      </c>
      <c r="AM109" s="74">
        <f ca="1">IFERROR(_xlfn.XLOOKUP($I109,données!$A$33:$A$39,données!$H$33:$H$39,0),0)</f>
        <v>0</v>
      </c>
      <c r="AN109" s="74"/>
      <c r="AO109" s="74"/>
      <c r="AP109" s="71"/>
      <c r="AQ109" s="82"/>
    </row>
    <row r="110" spans="1:43" s="68" customFormat="1" ht="14" x14ac:dyDescent="0.2">
      <c r="A110" s="71">
        <f t="shared" si="15"/>
        <v>106</v>
      </c>
      <c r="B110" s="71">
        <f t="shared" ca="1" si="23"/>
        <v>0</v>
      </c>
      <c r="C110" s="71">
        <f t="shared" ca="1" si="23"/>
        <v>0</v>
      </c>
      <c r="D110" s="71">
        <f t="shared" ca="1" si="23"/>
        <v>0</v>
      </c>
      <c r="E110" s="71">
        <f t="shared" ca="1" si="23"/>
        <v>0</v>
      </c>
      <c r="F110" s="71">
        <f t="shared" ca="1" si="23"/>
        <v>0</v>
      </c>
      <c r="G110" s="89">
        <f t="shared" ca="1" si="23"/>
        <v>0</v>
      </c>
      <c r="H110" s="72" cm="1">
        <f t="array" aca="1" ref="H110" ca="1">IFERROR(_xlfn.XLOOKUP(H$1,INDIRECT("'"&amp;$A110&amp;"'!$A:$A"),INDIRECT("'"&amp;$A110&amp;"'!$b:$b"),FALSE),0)</f>
        <v>0</v>
      </c>
      <c r="I110" s="71" cm="1">
        <f t="array" aca="1" ref="I110" ca="1">IFERROR(IF($H110="Oui",_xlfn.XLOOKUP(I$2,INDIRECT("'"&amp;$A110&amp;"'!$A:$A"),INDIRECT("'"&amp;$A110&amp;"'!$b:$b"),FALSE),_xlfn.XLOOKUP(I$1,INDIRECT("'"&amp;$A110&amp;"'!$C$19:$C$25"),INDIRECT("'"&amp;$A110&amp;"'!$A$19:$A$25"),données!$A$39)),0)</f>
        <v>0</v>
      </c>
      <c r="J110" s="73">
        <f t="shared" ca="1" si="19"/>
        <v>0</v>
      </c>
      <c r="K110" s="74">
        <f t="shared" ca="1" si="22"/>
        <v>0</v>
      </c>
      <c r="L110" s="74">
        <f t="shared" ca="1" si="22"/>
        <v>0</v>
      </c>
      <c r="M110" s="74">
        <f t="shared" ca="1" si="22"/>
        <v>0</v>
      </c>
      <c r="N110" s="74">
        <f t="shared" ca="1" si="22"/>
        <v>0</v>
      </c>
      <c r="O110" s="74">
        <f t="shared" ca="1" si="22"/>
        <v>0</v>
      </c>
      <c r="P110" s="74">
        <f t="shared" ca="1" si="22"/>
        <v>0</v>
      </c>
      <c r="Q110" s="74">
        <f t="shared" ca="1" si="22"/>
        <v>0</v>
      </c>
      <c r="R110" s="74">
        <f t="shared" ca="1" si="22"/>
        <v>0</v>
      </c>
      <c r="S110" s="74">
        <f t="shared" ca="1" si="22"/>
        <v>0</v>
      </c>
      <c r="T110" s="74">
        <f t="shared" ca="1" si="22"/>
        <v>0</v>
      </c>
      <c r="U110" s="74">
        <f t="shared" ca="1" si="22"/>
        <v>0</v>
      </c>
      <c r="V110" s="74">
        <f t="shared" ca="1" si="22"/>
        <v>0</v>
      </c>
      <c r="W110" s="74">
        <f t="shared" ca="1" si="22"/>
        <v>0</v>
      </c>
      <c r="X110" s="74">
        <f t="shared" ca="1" si="22"/>
        <v>0</v>
      </c>
      <c r="Y110" s="74">
        <f t="shared" ca="1" si="22"/>
        <v>0</v>
      </c>
      <c r="Z110" s="74">
        <f t="shared" ca="1" si="22"/>
        <v>0</v>
      </c>
      <c r="AA110" s="73">
        <f t="shared" ca="1" si="20"/>
        <v>0</v>
      </c>
      <c r="AB110" s="93"/>
      <c r="AC110" s="75">
        <f ca="1">ROUND(IF($H110="Oui",0,SUMIFS(données!$C$33:$C$39,données!$A$33:$A$39,$I110)),2)</f>
        <v>0</v>
      </c>
      <c r="AD110" s="75" cm="1">
        <f t="array" aca="1" ref="AD110" ca="1">ROUND((SUMPRODUCT((données!$L$2:$R$2=$I110)*(données!$A$3:$A$17=J$1)*(données!$B$3:$B$17=J$2)*données!$L$3:$R$17)*$J110)+(SUMPRODUCT((données!$L$2:$R$2=$I110)*(données!$A$3:$A$17=K$1)*(données!$B$3:$B$17=K$2)*données!$L$3:$R$17)*$K110)+(SUMPRODUCT((données!$L$2:$R$2=$I110)*(données!$A$3:$A$17=L$1)*(données!$B$3:$B$17=L$2)*données!$L$3:$R$17)*$L110)+(SUMPRODUCT((données!$L$2:$R$2=$I110)*(données!$A$3:$A$17=M$1)*(données!$B$3:$B$17=M$2)*données!$L$3:$R$17)*$M110)+(SUMPRODUCT((données!$L$2:$R$2=$I110)*(données!$A$3:$A$17=N$1)*(données!$B$3:$B$17=N$2)*données!$L$3:$R$17)*$N110)+(SUMPRODUCT((données!$L$2:$R$2=$I110)*(données!$A$3:$A$17=O$1)*(données!$B$3:$B$17=O$2)*données!$L$3:$R$17)*$O110)+(SUMPRODUCT((données!$L$2:$R$2=$I110)*(données!$A$3:$A$17=P$1)*(données!$B$3:$B$17=Q$2)*données!$L$3:$R$17)*$P110)+(SUMPRODUCT((données!$L$2:$R$2=$I110)*(données!$A$3:$A$17=Q$1)*(données!$B$3:$B$17=Q$2)*données!$L$3:$R$17)*$Q110)+(SUMPRODUCT((données!$L$2:$R$2=$I110)*(données!$A$3:$A$17=R$1)*(données!$B$3:$B$17=R$2)*données!$L$3:$R$17)*$R110)+(SUMPRODUCT((données!$L$2:$R$2=$I110)*(données!$A$3:$A$17=S$1)*(données!$B$3:$B$17=S$2)*données!$L$3:$R$17)*$S110)+(SUMPRODUCT((données!$L$2:$R$2=$I110)*(données!$A$3:$A$17=T$1)*(données!$B$3:$B$17=T$2)*données!$L$3:$R$17)*$T110)+(SUMPRODUCT((données!$L$2:$R$2=$I110)*(données!$A$3:$A$17=U$1)*(données!$B$3:$B$17=U$2)*données!$L$3:$R$17)*$U110)+(SUMPRODUCT((données!$L$2:$R$2=$I110)*(données!$A$3:$A$17=V$1)*(données!$B$3:$B$17=V$2)*données!$L$3:$R$17)*$V110)+(SUMPRODUCT((données!$L$2:$R$2=$I110)*(données!$A$3:$A$17=W$1)*(données!$B$3:$B$17=W$2)*données!$L$3:$R$17)*$W110)+(SUMPRODUCT((données!$L$2:$R$2=$I110)*(données!$A$3:$A$17=AA$1)*(données!$B$3:$B$17=AA$2)*données!$L$3:$R$17)*$AA110),2)</f>
        <v>0</v>
      </c>
      <c r="AE110" s="75" cm="1">
        <f t="array" aca="1" ref="AE110" ca="1">IFERROR(_xlfn.XLOOKUP(AE$1,INDIRECT("'"&amp;$A110&amp;"'!$a:$a"),INDIRECT("'"&amp;$A110&amp;"'!$f:$f"),FALSE),0)</f>
        <v>0</v>
      </c>
      <c r="AF110" s="75">
        <f t="shared" ca="1" si="17"/>
        <v>0</v>
      </c>
      <c r="AG110" s="75">
        <f t="shared" ca="1" si="18"/>
        <v>0</v>
      </c>
      <c r="AH110" s="74" cm="1">
        <f t="array" aca="1" ref="AH110" ca="1">IFERROR(_xlfn.XLOOKUP(AH$1,INDIRECT("'"&amp;$A110&amp;"'!$A:$A"),INDIRECT("'"&amp;$A110&amp;"'!$b:$b"),FALSE),0)</f>
        <v>0</v>
      </c>
      <c r="AI110" s="74">
        <f ca="1">IFERROR(_xlfn.XLOOKUP($I110,données!$A$33:$A$39,données!$D$33:$D$39,0),0)</f>
        <v>0</v>
      </c>
      <c r="AJ110" s="74">
        <f ca="1">IFERROR(_xlfn.XLOOKUP($I110,données!$A$33:$A$39,données!$E$33:$E$39,0),0)</f>
        <v>0</v>
      </c>
      <c r="AK110" s="74">
        <f ca="1">IFERROR(_xlfn.XLOOKUP($I110,données!$A$33:$A$39,données!$F$33:$F$39,0),0)</f>
        <v>0</v>
      </c>
      <c r="AL110" s="74">
        <f ca="1">IFERROR(_xlfn.XLOOKUP($I110,données!$A$33:$A$39,données!$G$33:$G$39,0),0)</f>
        <v>0</v>
      </c>
      <c r="AM110" s="74">
        <f ca="1">IFERROR(_xlfn.XLOOKUP($I110,données!$A$33:$A$39,données!$H$33:$H$39,0),0)</f>
        <v>0</v>
      </c>
      <c r="AN110" s="74"/>
      <c r="AO110" s="74"/>
      <c r="AP110" s="71"/>
      <c r="AQ110" s="82"/>
    </row>
    <row r="111" spans="1:43" s="68" customFormat="1" ht="14" x14ac:dyDescent="0.2">
      <c r="A111" s="71">
        <f t="shared" si="15"/>
        <v>107</v>
      </c>
      <c r="B111" s="71">
        <f t="shared" ca="1" si="23"/>
        <v>0</v>
      </c>
      <c r="C111" s="71">
        <f t="shared" ca="1" si="23"/>
        <v>0</v>
      </c>
      <c r="D111" s="71">
        <f t="shared" ca="1" si="23"/>
        <v>0</v>
      </c>
      <c r="E111" s="71">
        <f t="shared" ca="1" si="23"/>
        <v>0</v>
      </c>
      <c r="F111" s="71">
        <f t="shared" ca="1" si="23"/>
        <v>0</v>
      </c>
      <c r="G111" s="89">
        <f t="shared" ca="1" si="23"/>
        <v>0</v>
      </c>
      <c r="H111" s="72" cm="1">
        <f t="array" aca="1" ref="H111" ca="1">IFERROR(_xlfn.XLOOKUP(H$1,INDIRECT("'"&amp;$A111&amp;"'!$A:$A"),INDIRECT("'"&amp;$A111&amp;"'!$b:$b"),FALSE),0)</f>
        <v>0</v>
      </c>
      <c r="I111" s="71" cm="1">
        <f t="array" aca="1" ref="I111" ca="1">IFERROR(IF($H111="Oui",_xlfn.XLOOKUP(I$2,INDIRECT("'"&amp;$A111&amp;"'!$A:$A"),INDIRECT("'"&amp;$A111&amp;"'!$b:$b"),FALSE),_xlfn.XLOOKUP(I$1,INDIRECT("'"&amp;$A111&amp;"'!$C$19:$C$25"),INDIRECT("'"&amp;$A111&amp;"'!$A$19:$A$25"),données!$A$39)),0)</f>
        <v>0</v>
      </c>
      <c r="J111" s="73">
        <f t="shared" ca="1" si="19"/>
        <v>0</v>
      </c>
      <c r="K111" s="74">
        <f t="shared" ca="1" si="22"/>
        <v>0</v>
      </c>
      <c r="L111" s="74">
        <f t="shared" ca="1" si="22"/>
        <v>0</v>
      </c>
      <c r="M111" s="74">
        <f t="shared" ca="1" si="22"/>
        <v>0</v>
      </c>
      <c r="N111" s="74">
        <f t="shared" ca="1" si="22"/>
        <v>0</v>
      </c>
      <c r="O111" s="74">
        <f t="shared" ca="1" si="22"/>
        <v>0</v>
      </c>
      <c r="P111" s="74">
        <f t="shared" ca="1" si="22"/>
        <v>0</v>
      </c>
      <c r="Q111" s="74">
        <f t="shared" ca="1" si="22"/>
        <v>0</v>
      </c>
      <c r="R111" s="74">
        <f t="shared" ca="1" si="22"/>
        <v>0</v>
      </c>
      <c r="S111" s="74">
        <f t="shared" ca="1" si="22"/>
        <v>0</v>
      </c>
      <c r="T111" s="74">
        <f t="shared" ca="1" si="22"/>
        <v>0</v>
      </c>
      <c r="U111" s="74">
        <f t="shared" ca="1" si="22"/>
        <v>0</v>
      </c>
      <c r="V111" s="74">
        <f t="shared" ca="1" si="22"/>
        <v>0</v>
      </c>
      <c r="W111" s="74">
        <f t="shared" ca="1" si="22"/>
        <v>0</v>
      </c>
      <c r="X111" s="74">
        <f t="shared" ca="1" si="22"/>
        <v>0</v>
      </c>
      <c r="Y111" s="74">
        <f t="shared" ca="1" si="22"/>
        <v>0</v>
      </c>
      <c r="Z111" s="74">
        <f t="shared" ca="1" si="22"/>
        <v>0</v>
      </c>
      <c r="AA111" s="73">
        <f t="shared" ca="1" si="20"/>
        <v>0</v>
      </c>
      <c r="AB111" s="93"/>
      <c r="AC111" s="75">
        <f ca="1">ROUND(IF($H111="Oui",0,SUMIFS(données!$C$33:$C$39,données!$A$33:$A$39,$I111)),2)</f>
        <v>0</v>
      </c>
      <c r="AD111" s="75" cm="1">
        <f t="array" aca="1" ref="AD111" ca="1">ROUND((SUMPRODUCT((données!$L$2:$R$2=$I111)*(données!$A$3:$A$17=J$1)*(données!$B$3:$B$17=J$2)*données!$L$3:$R$17)*$J111)+(SUMPRODUCT((données!$L$2:$R$2=$I111)*(données!$A$3:$A$17=K$1)*(données!$B$3:$B$17=K$2)*données!$L$3:$R$17)*$K111)+(SUMPRODUCT((données!$L$2:$R$2=$I111)*(données!$A$3:$A$17=L$1)*(données!$B$3:$B$17=L$2)*données!$L$3:$R$17)*$L111)+(SUMPRODUCT((données!$L$2:$R$2=$I111)*(données!$A$3:$A$17=M$1)*(données!$B$3:$B$17=M$2)*données!$L$3:$R$17)*$M111)+(SUMPRODUCT((données!$L$2:$R$2=$I111)*(données!$A$3:$A$17=N$1)*(données!$B$3:$B$17=N$2)*données!$L$3:$R$17)*$N111)+(SUMPRODUCT((données!$L$2:$R$2=$I111)*(données!$A$3:$A$17=O$1)*(données!$B$3:$B$17=O$2)*données!$L$3:$R$17)*$O111)+(SUMPRODUCT((données!$L$2:$R$2=$I111)*(données!$A$3:$A$17=P$1)*(données!$B$3:$B$17=Q$2)*données!$L$3:$R$17)*$P111)+(SUMPRODUCT((données!$L$2:$R$2=$I111)*(données!$A$3:$A$17=Q$1)*(données!$B$3:$B$17=Q$2)*données!$L$3:$R$17)*$Q111)+(SUMPRODUCT((données!$L$2:$R$2=$I111)*(données!$A$3:$A$17=R$1)*(données!$B$3:$B$17=R$2)*données!$L$3:$R$17)*$R111)+(SUMPRODUCT((données!$L$2:$R$2=$I111)*(données!$A$3:$A$17=S$1)*(données!$B$3:$B$17=S$2)*données!$L$3:$R$17)*$S111)+(SUMPRODUCT((données!$L$2:$R$2=$I111)*(données!$A$3:$A$17=T$1)*(données!$B$3:$B$17=T$2)*données!$L$3:$R$17)*$T111)+(SUMPRODUCT((données!$L$2:$R$2=$I111)*(données!$A$3:$A$17=U$1)*(données!$B$3:$B$17=U$2)*données!$L$3:$R$17)*$U111)+(SUMPRODUCT((données!$L$2:$R$2=$I111)*(données!$A$3:$A$17=V$1)*(données!$B$3:$B$17=V$2)*données!$L$3:$R$17)*$V111)+(SUMPRODUCT((données!$L$2:$R$2=$I111)*(données!$A$3:$A$17=W$1)*(données!$B$3:$B$17=W$2)*données!$L$3:$R$17)*$W111)+(SUMPRODUCT((données!$L$2:$R$2=$I111)*(données!$A$3:$A$17=AA$1)*(données!$B$3:$B$17=AA$2)*données!$L$3:$R$17)*$AA111),2)</f>
        <v>0</v>
      </c>
      <c r="AE111" s="75" cm="1">
        <f t="array" aca="1" ref="AE111" ca="1">IFERROR(_xlfn.XLOOKUP(AE$1,INDIRECT("'"&amp;$A111&amp;"'!$a:$a"),INDIRECT("'"&amp;$A111&amp;"'!$f:$f"),FALSE),0)</f>
        <v>0</v>
      </c>
      <c r="AF111" s="75">
        <f t="shared" ca="1" si="17"/>
        <v>0</v>
      </c>
      <c r="AG111" s="75">
        <f t="shared" ca="1" si="18"/>
        <v>0</v>
      </c>
      <c r="AH111" s="74" cm="1">
        <f t="array" aca="1" ref="AH111" ca="1">IFERROR(_xlfn.XLOOKUP(AH$1,INDIRECT("'"&amp;$A111&amp;"'!$A:$A"),INDIRECT("'"&amp;$A111&amp;"'!$b:$b"),FALSE),0)</f>
        <v>0</v>
      </c>
      <c r="AI111" s="74">
        <f ca="1">IFERROR(_xlfn.XLOOKUP($I111,données!$A$33:$A$39,données!$D$33:$D$39,0),0)</f>
        <v>0</v>
      </c>
      <c r="AJ111" s="74">
        <f ca="1">IFERROR(_xlfn.XLOOKUP($I111,données!$A$33:$A$39,données!$E$33:$E$39,0),0)</f>
        <v>0</v>
      </c>
      <c r="AK111" s="74">
        <f ca="1">IFERROR(_xlfn.XLOOKUP($I111,données!$A$33:$A$39,données!$F$33:$F$39,0),0)</f>
        <v>0</v>
      </c>
      <c r="AL111" s="74">
        <f ca="1">IFERROR(_xlfn.XLOOKUP($I111,données!$A$33:$A$39,données!$G$33:$G$39,0),0)</f>
        <v>0</v>
      </c>
      <c r="AM111" s="74">
        <f ca="1">IFERROR(_xlfn.XLOOKUP($I111,données!$A$33:$A$39,données!$H$33:$H$39,0),0)</f>
        <v>0</v>
      </c>
      <c r="AN111" s="74"/>
      <c r="AO111" s="74"/>
      <c r="AP111" s="71"/>
      <c r="AQ111" s="82"/>
    </row>
    <row r="112" spans="1:43" s="68" customFormat="1" ht="14" x14ac:dyDescent="0.2">
      <c r="A112" s="71">
        <f t="shared" si="15"/>
        <v>108</v>
      </c>
      <c r="B112" s="71">
        <f t="shared" ca="1" si="23"/>
        <v>0</v>
      </c>
      <c r="C112" s="71">
        <f t="shared" ca="1" si="23"/>
        <v>0</v>
      </c>
      <c r="D112" s="71">
        <f t="shared" ca="1" si="23"/>
        <v>0</v>
      </c>
      <c r="E112" s="71">
        <f t="shared" ca="1" si="23"/>
        <v>0</v>
      </c>
      <c r="F112" s="71">
        <f t="shared" ca="1" si="23"/>
        <v>0</v>
      </c>
      <c r="G112" s="89">
        <f t="shared" ca="1" si="23"/>
        <v>0</v>
      </c>
      <c r="H112" s="72" cm="1">
        <f t="array" aca="1" ref="H112" ca="1">IFERROR(_xlfn.XLOOKUP(H$1,INDIRECT("'"&amp;$A112&amp;"'!$A:$A"),INDIRECT("'"&amp;$A112&amp;"'!$b:$b"),FALSE),0)</f>
        <v>0</v>
      </c>
      <c r="I112" s="71" cm="1">
        <f t="array" aca="1" ref="I112" ca="1">IFERROR(IF($H112="Oui",_xlfn.XLOOKUP(I$2,INDIRECT("'"&amp;$A112&amp;"'!$A:$A"),INDIRECT("'"&amp;$A112&amp;"'!$b:$b"),FALSE),_xlfn.XLOOKUP(I$1,INDIRECT("'"&amp;$A112&amp;"'!$C$19:$C$25"),INDIRECT("'"&amp;$A112&amp;"'!$A$19:$A$25"),données!$A$39)),0)</f>
        <v>0</v>
      </c>
      <c r="J112" s="73">
        <f t="shared" ca="1" si="19"/>
        <v>0</v>
      </c>
      <c r="K112" s="74">
        <f t="shared" ca="1" si="22"/>
        <v>0</v>
      </c>
      <c r="L112" s="74">
        <f t="shared" ca="1" si="22"/>
        <v>0</v>
      </c>
      <c r="M112" s="74">
        <f t="shared" ca="1" si="22"/>
        <v>0</v>
      </c>
      <c r="N112" s="74">
        <f t="shared" ca="1" si="22"/>
        <v>0</v>
      </c>
      <c r="O112" s="74">
        <f t="shared" ca="1" si="22"/>
        <v>0</v>
      </c>
      <c r="P112" s="74">
        <f t="shared" ca="1" si="22"/>
        <v>0</v>
      </c>
      <c r="Q112" s="74">
        <f t="shared" ca="1" si="22"/>
        <v>0</v>
      </c>
      <c r="R112" s="74">
        <f t="shared" ca="1" si="22"/>
        <v>0</v>
      </c>
      <c r="S112" s="74">
        <f t="shared" ca="1" si="22"/>
        <v>0</v>
      </c>
      <c r="T112" s="74">
        <f t="shared" ca="1" si="22"/>
        <v>0</v>
      </c>
      <c r="U112" s="74">
        <f t="shared" ca="1" si="22"/>
        <v>0</v>
      </c>
      <c r="V112" s="74">
        <f t="shared" ca="1" si="22"/>
        <v>0</v>
      </c>
      <c r="W112" s="74">
        <f t="shared" ca="1" si="22"/>
        <v>0</v>
      </c>
      <c r="X112" s="74">
        <f t="shared" ca="1" si="22"/>
        <v>0</v>
      </c>
      <c r="Y112" s="74">
        <f t="shared" ca="1" si="22"/>
        <v>0</v>
      </c>
      <c r="Z112" s="74">
        <f t="shared" ca="1" si="22"/>
        <v>0</v>
      </c>
      <c r="AA112" s="73">
        <f t="shared" ca="1" si="20"/>
        <v>0</v>
      </c>
      <c r="AB112" s="93"/>
      <c r="AC112" s="75">
        <f ca="1">ROUND(IF($H112="Oui",0,SUMIFS(données!$C$33:$C$39,données!$A$33:$A$39,$I112)),2)</f>
        <v>0</v>
      </c>
      <c r="AD112" s="75" cm="1">
        <f t="array" aca="1" ref="AD112" ca="1">ROUND((SUMPRODUCT((données!$L$2:$R$2=$I112)*(données!$A$3:$A$17=J$1)*(données!$B$3:$B$17=J$2)*données!$L$3:$R$17)*$J112)+(SUMPRODUCT((données!$L$2:$R$2=$I112)*(données!$A$3:$A$17=K$1)*(données!$B$3:$B$17=K$2)*données!$L$3:$R$17)*$K112)+(SUMPRODUCT((données!$L$2:$R$2=$I112)*(données!$A$3:$A$17=L$1)*(données!$B$3:$B$17=L$2)*données!$L$3:$R$17)*$L112)+(SUMPRODUCT((données!$L$2:$R$2=$I112)*(données!$A$3:$A$17=M$1)*(données!$B$3:$B$17=M$2)*données!$L$3:$R$17)*$M112)+(SUMPRODUCT((données!$L$2:$R$2=$I112)*(données!$A$3:$A$17=N$1)*(données!$B$3:$B$17=N$2)*données!$L$3:$R$17)*$N112)+(SUMPRODUCT((données!$L$2:$R$2=$I112)*(données!$A$3:$A$17=O$1)*(données!$B$3:$B$17=O$2)*données!$L$3:$R$17)*$O112)+(SUMPRODUCT((données!$L$2:$R$2=$I112)*(données!$A$3:$A$17=P$1)*(données!$B$3:$B$17=Q$2)*données!$L$3:$R$17)*$P112)+(SUMPRODUCT((données!$L$2:$R$2=$I112)*(données!$A$3:$A$17=Q$1)*(données!$B$3:$B$17=Q$2)*données!$L$3:$R$17)*$Q112)+(SUMPRODUCT((données!$L$2:$R$2=$I112)*(données!$A$3:$A$17=R$1)*(données!$B$3:$B$17=R$2)*données!$L$3:$R$17)*$R112)+(SUMPRODUCT((données!$L$2:$R$2=$I112)*(données!$A$3:$A$17=S$1)*(données!$B$3:$B$17=S$2)*données!$L$3:$R$17)*$S112)+(SUMPRODUCT((données!$L$2:$R$2=$I112)*(données!$A$3:$A$17=T$1)*(données!$B$3:$B$17=T$2)*données!$L$3:$R$17)*$T112)+(SUMPRODUCT((données!$L$2:$R$2=$I112)*(données!$A$3:$A$17=U$1)*(données!$B$3:$B$17=U$2)*données!$L$3:$R$17)*$U112)+(SUMPRODUCT((données!$L$2:$R$2=$I112)*(données!$A$3:$A$17=V$1)*(données!$B$3:$B$17=V$2)*données!$L$3:$R$17)*$V112)+(SUMPRODUCT((données!$L$2:$R$2=$I112)*(données!$A$3:$A$17=W$1)*(données!$B$3:$B$17=W$2)*données!$L$3:$R$17)*$W112)+(SUMPRODUCT((données!$L$2:$R$2=$I112)*(données!$A$3:$A$17=AA$1)*(données!$B$3:$B$17=AA$2)*données!$L$3:$R$17)*$AA112),2)</f>
        <v>0</v>
      </c>
      <c r="AE112" s="75" cm="1">
        <f t="array" aca="1" ref="AE112" ca="1">IFERROR(_xlfn.XLOOKUP(AE$1,INDIRECT("'"&amp;$A112&amp;"'!$a:$a"),INDIRECT("'"&amp;$A112&amp;"'!$f:$f"),FALSE),0)</f>
        <v>0</v>
      </c>
      <c r="AF112" s="75">
        <f t="shared" ca="1" si="17"/>
        <v>0</v>
      </c>
      <c r="AG112" s="75">
        <f t="shared" ca="1" si="18"/>
        <v>0</v>
      </c>
      <c r="AH112" s="74" cm="1">
        <f t="array" aca="1" ref="AH112" ca="1">IFERROR(_xlfn.XLOOKUP(AH$1,INDIRECT("'"&amp;$A112&amp;"'!$A:$A"),INDIRECT("'"&amp;$A112&amp;"'!$b:$b"),FALSE),0)</f>
        <v>0</v>
      </c>
      <c r="AI112" s="74">
        <f ca="1">IFERROR(_xlfn.XLOOKUP($I112,données!$A$33:$A$39,données!$D$33:$D$39,0),0)</f>
        <v>0</v>
      </c>
      <c r="AJ112" s="74">
        <f ca="1">IFERROR(_xlfn.XLOOKUP($I112,données!$A$33:$A$39,données!$E$33:$E$39,0),0)</f>
        <v>0</v>
      </c>
      <c r="AK112" s="74">
        <f ca="1">IFERROR(_xlfn.XLOOKUP($I112,données!$A$33:$A$39,données!$F$33:$F$39,0),0)</f>
        <v>0</v>
      </c>
      <c r="AL112" s="74">
        <f ca="1">IFERROR(_xlfn.XLOOKUP($I112,données!$A$33:$A$39,données!$G$33:$G$39,0),0)</f>
        <v>0</v>
      </c>
      <c r="AM112" s="74">
        <f ca="1">IFERROR(_xlfn.XLOOKUP($I112,données!$A$33:$A$39,données!$H$33:$H$39,0),0)</f>
        <v>0</v>
      </c>
      <c r="AN112" s="74"/>
      <c r="AO112" s="74"/>
      <c r="AP112" s="71"/>
      <c r="AQ112" s="82"/>
    </row>
    <row r="113" spans="1:43" s="68" customFormat="1" ht="14" x14ac:dyDescent="0.2">
      <c r="A113" s="71">
        <f t="shared" si="15"/>
        <v>109</v>
      </c>
      <c r="B113" s="71">
        <f t="shared" ca="1" si="23"/>
        <v>0</v>
      </c>
      <c r="C113" s="71">
        <f t="shared" ca="1" si="23"/>
        <v>0</v>
      </c>
      <c r="D113" s="71">
        <f t="shared" ca="1" si="23"/>
        <v>0</v>
      </c>
      <c r="E113" s="71">
        <f t="shared" ca="1" si="23"/>
        <v>0</v>
      </c>
      <c r="F113" s="71">
        <f t="shared" ca="1" si="23"/>
        <v>0</v>
      </c>
      <c r="G113" s="89">
        <f t="shared" ca="1" si="23"/>
        <v>0</v>
      </c>
      <c r="H113" s="72" cm="1">
        <f t="array" aca="1" ref="H113" ca="1">IFERROR(_xlfn.XLOOKUP(H$1,INDIRECT("'"&amp;$A113&amp;"'!$A:$A"),INDIRECT("'"&amp;$A113&amp;"'!$b:$b"),FALSE),0)</f>
        <v>0</v>
      </c>
      <c r="I113" s="71" cm="1">
        <f t="array" aca="1" ref="I113" ca="1">IFERROR(IF($H113="Oui",_xlfn.XLOOKUP(I$2,INDIRECT("'"&amp;$A113&amp;"'!$A:$A"),INDIRECT("'"&amp;$A113&amp;"'!$b:$b"),FALSE),_xlfn.XLOOKUP(I$1,INDIRECT("'"&amp;$A113&amp;"'!$C$19:$C$25"),INDIRECT("'"&amp;$A113&amp;"'!$A$19:$A$25"),données!$A$39)),0)</f>
        <v>0</v>
      </c>
      <c r="J113" s="73">
        <f t="shared" ca="1" si="19"/>
        <v>0</v>
      </c>
      <c r="K113" s="74">
        <f t="shared" ca="1" si="22"/>
        <v>0</v>
      </c>
      <c r="L113" s="74">
        <f t="shared" ca="1" si="22"/>
        <v>0</v>
      </c>
      <c r="M113" s="74">
        <f t="shared" ca="1" si="22"/>
        <v>0</v>
      </c>
      <c r="N113" s="74">
        <f t="shared" ca="1" si="22"/>
        <v>0</v>
      </c>
      <c r="O113" s="74">
        <f t="shared" ca="1" si="22"/>
        <v>0</v>
      </c>
      <c r="P113" s="74">
        <f t="shared" ca="1" si="22"/>
        <v>0</v>
      </c>
      <c r="Q113" s="74">
        <f t="shared" ca="1" si="22"/>
        <v>0</v>
      </c>
      <c r="R113" s="74">
        <f t="shared" ca="1" si="22"/>
        <v>0</v>
      </c>
      <c r="S113" s="74">
        <f t="shared" ca="1" si="22"/>
        <v>0</v>
      </c>
      <c r="T113" s="74">
        <f t="shared" ca="1" si="22"/>
        <v>0</v>
      </c>
      <c r="U113" s="74">
        <f t="shared" ca="1" si="22"/>
        <v>0</v>
      </c>
      <c r="V113" s="74">
        <f t="shared" ca="1" si="22"/>
        <v>0</v>
      </c>
      <c r="W113" s="74">
        <f t="shared" ca="1" si="22"/>
        <v>0</v>
      </c>
      <c r="X113" s="74">
        <f t="shared" ca="1" si="22"/>
        <v>0</v>
      </c>
      <c r="Y113" s="74">
        <f t="shared" ca="1" si="22"/>
        <v>0</v>
      </c>
      <c r="Z113" s="74">
        <f t="shared" ca="1" si="22"/>
        <v>0</v>
      </c>
      <c r="AA113" s="73">
        <f t="shared" ca="1" si="20"/>
        <v>0</v>
      </c>
      <c r="AB113" s="93"/>
      <c r="AC113" s="75">
        <f ca="1">ROUND(IF($H113="Oui",0,SUMIFS(données!$C$33:$C$39,données!$A$33:$A$39,$I113)),2)</f>
        <v>0</v>
      </c>
      <c r="AD113" s="75" cm="1">
        <f t="array" aca="1" ref="AD113" ca="1">ROUND((SUMPRODUCT((données!$L$2:$R$2=$I113)*(données!$A$3:$A$17=J$1)*(données!$B$3:$B$17=J$2)*données!$L$3:$R$17)*$J113)+(SUMPRODUCT((données!$L$2:$R$2=$I113)*(données!$A$3:$A$17=K$1)*(données!$B$3:$B$17=K$2)*données!$L$3:$R$17)*$K113)+(SUMPRODUCT((données!$L$2:$R$2=$I113)*(données!$A$3:$A$17=L$1)*(données!$B$3:$B$17=L$2)*données!$L$3:$R$17)*$L113)+(SUMPRODUCT((données!$L$2:$R$2=$I113)*(données!$A$3:$A$17=M$1)*(données!$B$3:$B$17=M$2)*données!$L$3:$R$17)*$M113)+(SUMPRODUCT((données!$L$2:$R$2=$I113)*(données!$A$3:$A$17=N$1)*(données!$B$3:$B$17=N$2)*données!$L$3:$R$17)*$N113)+(SUMPRODUCT((données!$L$2:$R$2=$I113)*(données!$A$3:$A$17=O$1)*(données!$B$3:$B$17=O$2)*données!$L$3:$R$17)*$O113)+(SUMPRODUCT((données!$L$2:$R$2=$I113)*(données!$A$3:$A$17=P$1)*(données!$B$3:$B$17=Q$2)*données!$L$3:$R$17)*$P113)+(SUMPRODUCT((données!$L$2:$R$2=$I113)*(données!$A$3:$A$17=Q$1)*(données!$B$3:$B$17=Q$2)*données!$L$3:$R$17)*$Q113)+(SUMPRODUCT((données!$L$2:$R$2=$I113)*(données!$A$3:$A$17=R$1)*(données!$B$3:$B$17=R$2)*données!$L$3:$R$17)*$R113)+(SUMPRODUCT((données!$L$2:$R$2=$I113)*(données!$A$3:$A$17=S$1)*(données!$B$3:$B$17=S$2)*données!$L$3:$R$17)*$S113)+(SUMPRODUCT((données!$L$2:$R$2=$I113)*(données!$A$3:$A$17=T$1)*(données!$B$3:$B$17=T$2)*données!$L$3:$R$17)*$T113)+(SUMPRODUCT((données!$L$2:$R$2=$I113)*(données!$A$3:$A$17=U$1)*(données!$B$3:$B$17=U$2)*données!$L$3:$R$17)*$U113)+(SUMPRODUCT((données!$L$2:$R$2=$I113)*(données!$A$3:$A$17=V$1)*(données!$B$3:$B$17=V$2)*données!$L$3:$R$17)*$V113)+(SUMPRODUCT((données!$L$2:$R$2=$I113)*(données!$A$3:$A$17=W$1)*(données!$B$3:$B$17=W$2)*données!$L$3:$R$17)*$W113)+(SUMPRODUCT((données!$L$2:$R$2=$I113)*(données!$A$3:$A$17=AA$1)*(données!$B$3:$B$17=AA$2)*données!$L$3:$R$17)*$AA113),2)</f>
        <v>0</v>
      </c>
      <c r="AE113" s="75" cm="1">
        <f t="array" aca="1" ref="AE113" ca="1">IFERROR(_xlfn.XLOOKUP(AE$1,INDIRECT("'"&amp;$A113&amp;"'!$a:$a"),INDIRECT("'"&amp;$A113&amp;"'!$f:$f"),FALSE),0)</f>
        <v>0</v>
      </c>
      <c r="AF113" s="75">
        <f t="shared" ca="1" si="17"/>
        <v>0</v>
      </c>
      <c r="AG113" s="75">
        <f t="shared" ca="1" si="18"/>
        <v>0</v>
      </c>
      <c r="AH113" s="74" cm="1">
        <f t="array" aca="1" ref="AH113" ca="1">IFERROR(_xlfn.XLOOKUP(AH$1,INDIRECT("'"&amp;$A113&amp;"'!$A:$A"),INDIRECT("'"&amp;$A113&amp;"'!$b:$b"),FALSE),0)</f>
        <v>0</v>
      </c>
      <c r="AI113" s="74">
        <f ca="1">IFERROR(_xlfn.XLOOKUP($I113,données!$A$33:$A$39,données!$D$33:$D$39,0),0)</f>
        <v>0</v>
      </c>
      <c r="AJ113" s="74">
        <f ca="1">IFERROR(_xlfn.XLOOKUP($I113,données!$A$33:$A$39,données!$E$33:$E$39,0),0)</f>
        <v>0</v>
      </c>
      <c r="AK113" s="74">
        <f ca="1">IFERROR(_xlfn.XLOOKUP($I113,données!$A$33:$A$39,données!$F$33:$F$39,0),0)</f>
        <v>0</v>
      </c>
      <c r="AL113" s="74">
        <f ca="1">IFERROR(_xlfn.XLOOKUP($I113,données!$A$33:$A$39,données!$G$33:$G$39,0),0)</f>
        <v>0</v>
      </c>
      <c r="AM113" s="74">
        <f ca="1">IFERROR(_xlfn.XLOOKUP($I113,données!$A$33:$A$39,données!$H$33:$H$39,0),0)</f>
        <v>0</v>
      </c>
      <c r="AN113" s="74"/>
      <c r="AO113" s="74"/>
      <c r="AP113" s="71"/>
      <c r="AQ113" s="82"/>
    </row>
    <row r="114" spans="1:43" s="68" customFormat="1" ht="14" x14ac:dyDescent="0.2">
      <c r="A114" s="71">
        <f t="shared" si="15"/>
        <v>110</v>
      </c>
      <c r="B114" s="71">
        <f t="shared" ca="1" si="23"/>
        <v>0</v>
      </c>
      <c r="C114" s="71">
        <f t="shared" ca="1" si="23"/>
        <v>0</v>
      </c>
      <c r="D114" s="71">
        <f t="shared" ca="1" si="23"/>
        <v>0</v>
      </c>
      <c r="E114" s="71">
        <f t="shared" ca="1" si="23"/>
        <v>0</v>
      </c>
      <c r="F114" s="71">
        <f t="shared" ca="1" si="23"/>
        <v>0</v>
      </c>
      <c r="G114" s="89">
        <f t="shared" ca="1" si="23"/>
        <v>0</v>
      </c>
      <c r="H114" s="72" cm="1">
        <f t="array" aca="1" ref="H114" ca="1">IFERROR(_xlfn.XLOOKUP(H$1,INDIRECT("'"&amp;$A114&amp;"'!$A:$A"),INDIRECT("'"&amp;$A114&amp;"'!$b:$b"),FALSE),0)</f>
        <v>0</v>
      </c>
      <c r="I114" s="71" cm="1">
        <f t="array" aca="1" ref="I114" ca="1">IFERROR(IF($H114="Oui",_xlfn.XLOOKUP(I$2,INDIRECT("'"&amp;$A114&amp;"'!$A:$A"),INDIRECT("'"&amp;$A114&amp;"'!$b:$b"),FALSE),_xlfn.XLOOKUP(I$1,INDIRECT("'"&amp;$A114&amp;"'!$C$19:$C$25"),INDIRECT("'"&amp;$A114&amp;"'!$A$19:$A$25"),données!$A$39)),0)</f>
        <v>0</v>
      </c>
      <c r="J114" s="73">
        <f t="shared" ca="1" si="19"/>
        <v>0</v>
      </c>
      <c r="K114" s="74">
        <f t="shared" ca="1" si="22"/>
        <v>0</v>
      </c>
      <c r="L114" s="74">
        <f t="shared" ca="1" si="22"/>
        <v>0</v>
      </c>
      <c r="M114" s="74">
        <f t="shared" ca="1" si="22"/>
        <v>0</v>
      </c>
      <c r="N114" s="74">
        <f t="shared" ca="1" si="22"/>
        <v>0</v>
      </c>
      <c r="O114" s="74">
        <f t="shared" ca="1" si="22"/>
        <v>0</v>
      </c>
      <c r="P114" s="74">
        <f t="shared" ca="1" si="22"/>
        <v>0</v>
      </c>
      <c r="Q114" s="74">
        <f t="shared" ca="1" si="22"/>
        <v>0</v>
      </c>
      <c r="R114" s="74">
        <f t="shared" ca="1" si="22"/>
        <v>0</v>
      </c>
      <c r="S114" s="74">
        <f t="shared" ca="1" si="22"/>
        <v>0</v>
      </c>
      <c r="T114" s="74">
        <f t="shared" ca="1" si="22"/>
        <v>0</v>
      </c>
      <c r="U114" s="74">
        <f t="shared" ca="1" si="22"/>
        <v>0</v>
      </c>
      <c r="V114" s="74">
        <f t="shared" ca="1" si="22"/>
        <v>0</v>
      </c>
      <c r="W114" s="74">
        <f t="shared" ca="1" si="22"/>
        <v>0</v>
      </c>
      <c r="X114" s="74">
        <f t="shared" ca="1" si="22"/>
        <v>0</v>
      </c>
      <c r="Y114" s="74">
        <f t="shared" ca="1" si="22"/>
        <v>0</v>
      </c>
      <c r="Z114" s="74">
        <f t="shared" ca="1" si="22"/>
        <v>0</v>
      </c>
      <c r="AA114" s="73">
        <f t="shared" ca="1" si="20"/>
        <v>0</v>
      </c>
      <c r="AB114" s="93"/>
      <c r="AC114" s="75">
        <f ca="1">ROUND(IF($H114="Oui",0,SUMIFS(données!$C$33:$C$39,données!$A$33:$A$39,$I114)),2)</f>
        <v>0</v>
      </c>
      <c r="AD114" s="75" cm="1">
        <f t="array" aca="1" ref="AD114" ca="1">ROUND((SUMPRODUCT((données!$L$2:$R$2=$I114)*(données!$A$3:$A$17=J$1)*(données!$B$3:$B$17=J$2)*données!$L$3:$R$17)*$J114)+(SUMPRODUCT((données!$L$2:$R$2=$I114)*(données!$A$3:$A$17=K$1)*(données!$B$3:$B$17=K$2)*données!$L$3:$R$17)*$K114)+(SUMPRODUCT((données!$L$2:$R$2=$I114)*(données!$A$3:$A$17=L$1)*(données!$B$3:$B$17=L$2)*données!$L$3:$R$17)*$L114)+(SUMPRODUCT((données!$L$2:$R$2=$I114)*(données!$A$3:$A$17=M$1)*(données!$B$3:$B$17=M$2)*données!$L$3:$R$17)*$M114)+(SUMPRODUCT((données!$L$2:$R$2=$I114)*(données!$A$3:$A$17=N$1)*(données!$B$3:$B$17=N$2)*données!$L$3:$R$17)*$N114)+(SUMPRODUCT((données!$L$2:$R$2=$I114)*(données!$A$3:$A$17=O$1)*(données!$B$3:$B$17=O$2)*données!$L$3:$R$17)*$O114)+(SUMPRODUCT((données!$L$2:$R$2=$I114)*(données!$A$3:$A$17=P$1)*(données!$B$3:$B$17=Q$2)*données!$L$3:$R$17)*$P114)+(SUMPRODUCT((données!$L$2:$R$2=$I114)*(données!$A$3:$A$17=Q$1)*(données!$B$3:$B$17=Q$2)*données!$L$3:$R$17)*$Q114)+(SUMPRODUCT((données!$L$2:$R$2=$I114)*(données!$A$3:$A$17=R$1)*(données!$B$3:$B$17=R$2)*données!$L$3:$R$17)*$R114)+(SUMPRODUCT((données!$L$2:$R$2=$I114)*(données!$A$3:$A$17=S$1)*(données!$B$3:$B$17=S$2)*données!$L$3:$R$17)*$S114)+(SUMPRODUCT((données!$L$2:$R$2=$I114)*(données!$A$3:$A$17=T$1)*(données!$B$3:$B$17=T$2)*données!$L$3:$R$17)*$T114)+(SUMPRODUCT((données!$L$2:$R$2=$I114)*(données!$A$3:$A$17=U$1)*(données!$B$3:$B$17=U$2)*données!$L$3:$R$17)*$U114)+(SUMPRODUCT((données!$L$2:$R$2=$I114)*(données!$A$3:$A$17=V$1)*(données!$B$3:$B$17=V$2)*données!$L$3:$R$17)*$V114)+(SUMPRODUCT((données!$L$2:$R$2=$I114)*(données!$A$3:$A$17=W$1)*(données!$B$3:$B$17=W$2)*données!$L$3:$R$17)*$W114)+(SUMPRODUCT((données!$L$2:$R$2=$I114)*(données!$A$3:$A$17=AA$1)*(données!$B$3:$B$17=AA$2)*données!$L$3:$R$17)*$AA114),2)</f>
        <v>0</v>
      </c>
      <c r="AE114" s="75" cm="1">
        <f t="array" aca="1" ref="AE114" ca="1">IFERROR(_xlfn.XLOOKUP(AE$1,INDIRECT("'"&amp;$A114&amp;"'!$a:$a"),INDIRECT("'"&amp;$A114&amp;"'!$f:$f"),FALSE),0)</f>
        <v>0</v>
      </c>
      <c r="AF114" s="75">
        <f t="shared" ca="1" si="17"/>
        <v>0</v>
      </c>
      <c r="AG114" s="75">
        <f t="shared" ca="1" si="18"/>
        <v>0</v>
      </c>
      <c r="AH114" s="74" cm="1">
        <f t="array" aca="1" ref="AH114" ca="1">IFERROR(_xlfn.XLOOKUP(AH$1,INDIRECT("'"&amp;$A114&amp;"'!$A:$A"),INDIRECT("'"&amp;$A114&amp;"'!$b:$b"),FALSE),0)</f>
        <v>0</v>
      </c>
      <c r="AI114" s="74">
        <f ca="1">IFERROR(_xlfn.XLOOKUP($I114,données!$A$33:$A$39,données!$D$33:$D$39,0),0)</f>
        <v>0</v>
      </c>
      <c r="AJ114" s="74">
        <f ca="1">IFERROR(_xlfn.XLOOKUP($I114,données!$A$33:$A$39,données!$E$33:$E$39,0),0)</f>
        <v>0</v>
      </c>
      <c r="AK114" s="74">
        <f ca="1">IFERROR(_xlfn.XLOOKUP($I114,données!$A$33:$A$39,données!$F$33:$F$39,0),0)</f>
        <v>0</v>
      </c>
      <c r="AL114" s="74">
        <f ca="1">IFERROR(_xlfn.XLOOKUP($I114,données!$A$33:$A$39,données!$G$33:$G$39,0),0)</f>
        <v>0</v>
      </c>
      <c r="AM114" s="74">
        <f ca="1">IFERROR(_xlfn.XLOOKUP($I114,données!$A$33:$A$39,données!$H$33:$H$39,0),0)</f>
        <v>0</v>
      </c>
      <c r="AN114" s="74"/>
      <c r="AO114" s="74"/>
      <c r="AP114" s="71"/>
      <c r="AQ114" s="82"/>
    </row>
    <row r="115" spans="1:43" s="68" customFormat="1" ht="14" x14ac:dyDescent="0.2">
      <c r="A115" s="71">
        <f t="shared" si="15"/>
        <v>111</v>
      </c>
      <c r="B115" s="71">
        <f t="shared" ca="1" si="23"/>
        <v>0</v>
      </c>
      <c r="C115" s="71">
        <f t="shared" ca="1" si="23"/>
        <v>0</v>
      </c>
      <c r="D115" s="71">
        <f t="shared" ca="1" si="23"/>
        <v>0</v>
      </c>
      <c r="E115" s="71">
        <f t="shared" ca="1" si="23"/>
        <v>0</v>
      </c>
      <c r="F115" s="71">
        <f t="shared" ca="1" si="23"/>
        <v>0</v>
      </c>
      <c r="G115" s="89">
        <f t="shared" ca="1" si="23"/>
        <v>0</v>
      </c>
      <c r="H115" s="72" cm="1">
        <f t="array" aca="1" ref="H115" ca="1">IFERROR(_xlfn.XLOOKUP(H$1,INDIRECT("'"&amp;$A115&amp;"'!$A:$A"),INDIRECT("'"&amp;$A115&amp;"'!$b:$b"),FALSE),0)</f>
        <v>0</v>
      </c>
      <c r="I115" s="71" cm="1">
        <f t="array" aca="1" ref="I115" ca="1">IFERROR(IF($H115="Oui",_xlfn.XLOOKUP(I$2,INDIRECT("'"&amp;$A115&amp;"'!$A:$A"),INDIRECT("'"&amp;$A115&amp;"'!$b:$b"),FALSE),_xlfn.XLOOKUP(I$1,INDIRECT("'"&amp;$A115&amp;"'!$C$19:$C$25"),INDIRECT("'"&amp;$A115&amp;"'!$A$19:$A$25"),données!$A$39)),0)</f>
        <v>0</v>
      </c>
      <c r="J115" s="73">
        <f t="shared" ca="1" si="19"/>
        <v>0</v>
      </c>
      <c r="K115" s="74">
        <f t="shared" ca="1" si="22"/>
        <v>0</v>
      </c>
      <c r="L115" s="74">
        <f t="shared" ca="1" si="22"/>
        <v>0</v>
      </c>
      <c r="M115" s="74">
        <f t="shared" ca="1" si="22"/>
        <v>0</v>
      </c>
      <c r="N115" s="74">
        <f t="shared" ca="1" si="22"/>
        <v>0</v>
      </c>
      <c r="O115" s="74">
        <f t="shared" ca="1" si="22"/>
        <v>0</v>
      </c>
      <c r="P115" s="74">
        <f t="shared" ca="1" si="22"/>
        <v>0</v>
      </c>
      <c r="Q115" s="74">
        <f t="shared" ca="1" si="22"/>
        <v>0</v>
      </c>
      <c r="R115" s="74">
        <f t="shared" ca="1" si="22"/>
        <v>0</v>
      </c>
      <c r="S115" s="74">
        <f t="shared" ca="1" si="22"/>
        <v>0</v>
      </c>
      <c r="T115" s="74">
        <f t="shared" ca="1" si="22"/>
        <v>0</v>
      </c>
      <c r="U115" s="74">
        <f t="shared" ca="1" si="22"/>
        <v>0</v>
      </c>
      <c r="V115" s="74">
        <f t="shared" ca="1" si="22"/>
        <v>0</v>
      </c>
      <c r="W115" s="74">
        <f t="shared" ca="1" si="22"/>
        <v>0</v>
      </c>
      <c r="X115" s="74">
        <f t="shared" ca="1" si="22"/>
        <v>0</v>
      </c>
      <c r="Y115" s="74">
        <f t="shared" ca="1" si="22"/>
        <v>0</v>
      </c>
      <c r="Z115" s="74">
        <f t="shared" ca="1" si="22"/>
        <v>0</v>
      </c>
      <c r="AA115" s="73">
        <f t="shared" ca="1" si="20"/>
        <v>0</v>
      </c>
      <c r="AB115" s="93"/>
      <c r="AC115" s="75">
        <f ca="1">ROUND(IF($H115="Oui",0,SUMIFS(données!$C$33:$C$39,données!$A$33:$A$39,$I115)),2)</f>
        <v>0</v>
      </c>
      <c r="AD115" s="75" cm="1">
        <f t="array" aca="1" ref="AD115" ca="1">ROUND((SUMPRODUCT((données!$L$2:$R$2=$I115)*(données!$A$3:$A$17=J$1)*(données!$B$3:$B$17=J$2)*données!$L$3:$R$17)*$J115)+(SUMPRODUCT((données!$L$2:$R$2=$I115)*(données!$A$3:$A$17=K$1)*(données!$B$3:$B$17=K$2)*données!$L$3:$R$17)*$K115)+(SUMPRODUCT((données!$L$2:$R$2=$I115)*(données!$A$3:$A$17=L$1)*(données!$B$3:$B$17=L$2)*données!$L$3:$R$17)*$L115)+(SUMPRODUCT((données!$L$2:$R$2=$I115)*(données!$A$3:$A$17=M$1)*(données!$B$3:$B$17=M$2)*données!$L$3:$R$17)*$M115)+(SUMPRODUCT((données!$L$2:$R$2=$I115)*(données!$A$3:$A$17=N$1)*(données!$B$3:$B$17=N$2)*données!$L$3:$R$17)*$N115)+(SUMPRODUCT((données!$L$2:$R$2=$I115)*(données!$A$3:$A$17=O$1)*(données!$B$3:$B$17=O$2)*données!$L$3:$R$17)*$O115)+(SUMPRODUCT((données!$L$2:$R$2=$I115)*(données!$A$3:$A$17=P$1)*(données!$B$3:$B$17=Q$2)*données!$L$3:$R$17)*$P115)+(SUMPRODUCT((données!$L$2:$R$2=$I115)*(données!$A$3:$A$17=Q$1)*(données!$B$3:$B$17=Q$2)*données!$L$3:$R$17)*$Q115)+(SUMPRODUCT((données!$L$2:$R$2=$I115)*(données!$A$3:$A$17=R$1)*(données!$B$3:$B$17=R$2)*données!$L$3:$R$17)*$R115)+(SUMPRODUCT((données!$L$2:$R$2=$I115)*(données!$A$3:$A$17=S$1)*(données!$B$3:$B$17=S$2)*données!$L$3:$R$17)*$S115)+(SUMPRODUCT((données!$L$2:$R$2=$I115)*(données!$A$3:$A$17=T$1)*(données!$B$3:$B$17=T$2)*données!$L$3:$R$17)*$T115)+(SUMPRODUCT((données!$L$2:$R$2=$I115)*(données!$A$3:$A$17=U$1)*(données!$B$3:$B$17=U$2)*données!$L$3:$R$17)*$U115)+(SUMPRODUCT((données!$L$2:$R$2=$I115)*(données!$A$3:$A$17=V$1)*(données!$B$3:$B$17=V$2)*données!$L$3:$R$17)*$V115)+(SUMPRODUCT((données!$L$2:$R$2=$I115)*(données!$A$3:$A$17=W$1)*(données!$B$3:$B$17=W$2)*données!$L$3:$R$17)*$W115)+(SUMPRODUCT((données!$L$2:$R$2=$I115)*(données!$A$3:$A$17=AA$1)*(données!$B$3:$B$17=AA$2)*données!$L$3:$R$17)*$AA115),2)</f>
        <v>0</v>
      </c>
      <c r="AE115" s="75" cm="1">
        <f t="array" aca="1" ref="AE115" ca="1">IFERROR(_xlfn.XLOOKUP(AE$1,INDIRECT("'"&amp;$A115&amp;"'!$a:$a"),INDIRECT("'"&amp;$A115&amp;"'!$f:$f"),FALSE),0)</f>
        <v>0</v>
      </c>
      <c r="AF115" s="75">
        <f t="shared" ca="1" si="17"/>
        <v>0</v>
      </c>
      <c r="AG115" s="75">
        <f t="shared" ca="1" si="18"/>
        <v>0</v>
      </c>
      <c r="AH115" s="74" cm="1">
        <f t="array" aca="1" ref="AH115" ca="1">IFERROR(_xlfn.XLOOKUP(AH$1,INDIRECT("'"&amp;$A115&amp;"'!$A:$A"),INDIRECT("'"&amp;$A115&amp;"'!$b:$b"),FALSE),0)</f>
        <v>0</v>
      </c>
      <c r="AI115" s="74">
        <f ca="1">IFERROR(_xlfn.XLOOKUP($I115,données!$A$33:$A$39,données!$D$33:$D$39,0),0)</f>
        <v>0</v>
      </c>
      <c r="AJ115" s="74">
        <f ca="1">IFERROR(_xlfn.XLOOKUP($I115,données!$A$33:$A$39,données!$E$33:$E$39,0),0)</f>
        <v>0</v>
      </c>
      <c r="AK115" s="74">
        <f ca="1">IFERROR(_xlfn.XLOOKUP($I115,données!$A$33:$A$39,données!$F$33:$F$39,0),0)</f>
        <v>0</v>
      </c>
      <c r="AL115" s="74">
        <f ca="1">IFERROR(_xlfn.XLOOKUP($I115,données!$A$33:$A$39,données!$G$33:$G$39,0),0)</f>
        <v>0</v>
      </c>
      <c r="AM115" s="74">
        <f ca="1">IFERROR(_xlfn.XLOOKUP($I115,données!$A$33:$A$39,données!$H$33:$H$39,0),0)</f>
        <v>0</v>
      </c>
      <c r="AN115" s="74"/>
      <c r="AO115" s="74"/>
      <c r="AP115" s="71"/>
      <c r="AQ115" s="82"/>
    </row>
    <row r="116" spans="1:43" s="68" customFormat="1" ht="14" x14ac:dyDescent="0.2">
      <c r="A116" s="71">
        <f t="shared" si="15"/>
        <v>112</v>
      </c>
      <c r="B116" s="71">
        <f t="shared" ca="1" si="23"/>
        <v>0</v>
      </c>
      <c r="C116" s="71">
        <f t="shared" ca="1" si="23"/>
        <v>0</v>
      </c>
      <c r="D116" s="71">
        <f t="shared" ca="1" si="23"/>
        <v>0</v>
      </c>
      <c r="E116" s="71">
        <f t="shared" ca="1" si="23"/>
        <v>0</v>
      </c>
      <c r="F116" s="71">
        <f t="shared" ca="1" si="23"/>
        <v>0</v>
      </c>
      <c r="G116" s="89">
        <f t="shared" ca="1" si="23"/>
        <v>0</v>
      </c>
      <c r="H116" s="72" cm="1">
        <f t="array" aca="1" ref="H116" ca="1">IFERROR(_xlfn.XLOOKUP(H$1,INDIRECT("'"&amp;$A116&amp;"'!$A:$A"),INDIRECT("'"&amp;$A116&amp;"'!$b:$b"),FALSE),0)</f>
        <v>0</v>
      </c>
      <c r="I116" s="71" cm="1">
        <f t="array" aca="1" ref="I116" ca="1">IFERROR(IF($H116="Oui",_xlfn.XLOOKUP(I$2,INDIRECT("'"&amp;$A116&amp;"'!$A:$A"),INDIRECT("'"&amp;$A116&amp;"'!$b:$b"),FALSE),_xlfn.XLOOKUP(I$1,INDIRECT("'"&amp;$A116&amp;"'!$C$19:$C$25"),INDIRECT("'"&amp;$A116&amp;"'!$A$19:$A$25"),données!$A$39)),0)</f>
        <v>0</v>
      </c>
      <c r="J116" s="73">
        <f t="shared" ca="1" si="19"/>
        <v>0</v>
      </c>
      <c r="K116" s="74">
        <f t="shared" ca="1" si="22"/>
        <v>0</v>
      </c>
      <c r="L116" s="74">
        <f t="shared" ca="1" si="22"/>
        <v>0</v>
      </c>
      <c r="M116" s="74">
        <f t="shared" ca="1" si="22"/>
        <v>0</v>
      </c>
      <c r="N116" s="74">
        <f t="shared" ca="1" si="22"/>
        <v>0</v>
      </c>
      <c r="O116" s="74">
        <f t="shared" ca="1" si="22"/>
        <v>0</v>
      </c>
      <c r="P116" s="74">
        <f t="shared" ca="1" si="22"/>
        <v>0</v>
      </c>
      <c r="Q116" s="74">
        <f t="shared" ca="1" si="22"/>
        <v>0</v>
      </c>
      <c r="R116" s="74">
        <f t="shared" ca="1" si="22"/>
        <v>0</v>
      </c>
      <c r="S116" s="74">
        <f t="shared" ca="1" si="22"/>
        <v>0</v>
      </c>
      <c r="T116" s="74">
        <f t="shared" ref="K116:Z132" ca="1" si="24">IFERROR(SUMIFS(INDIRECT("'"&amp;$A116&amp;"'!$C$30:$C$45"),INDIRECT("'"&amp;$A116&amp;"'!$A$30:$A$45"),T$1,INDIRECT("'"&amp;$A116&amp;"'!$B$30:$B$45"),T$2),0)</f>
        <v>0</v>
      </c>
      <c r="U116" s="74">
        <f t="shared" ca="1" si="24"/>
        <v>0</v>
      </c>
      <c r="V116" s="74">
        <f t="shared" ca="1" si="24"/>
        <v>0</v>
      </c>
      <c r="W116" s="74">
        <f t="shared" ca="1" si="24"/>
        <v>0</v>
      </c>
      <c r="X116" s="74">
        <f t="shared" ca="1" si="24"/>
        <v>0</v>
      </c>
      <c r="Y116" s="74">
        <f t="shared" ca="1" si="24"/>
        <v>0</v>
      </c>
      <c r="Z116" s="74">
        <f t="shared" ca="1" si="24"/>
        <v>0</v>
      </c>
      <c r="AA116" s="73">
        <f t="shared" ca="1" si="20"/>
        <v>0</v>
      </c>
      <c r="AB116" s="93"/>
      <c r="AC116" s="75">
        <f ca="1">ROUND(IF($H116="Oui",0,SUMIFS(données!$C$33:$C$39,données!$A$33:$A$39,$I116)),2)</f>
        <v>0</v>
      </c>
      <c r="AD116" s="75" cm="1">
        <f t="array" aca="1" ref="AD116" ca="1">ROUND((SUMPRODUCT((données!$L$2:$R$2=$I116)*(données!$A$3:$A$17=J$1)*(données!$B$3:$B$17=J$2)*données!$L$3:$R$17)*$J116)+(SUMPRODUCT((données!$L$2:$R$2=$I116)*(données!$A$3:$A$17=K$1)*(données!$B$3:$B$17=K$2)*données!$L$3:$R$17)*$K116)+(SUMPRODUCT((données!$L$2:$R$2=$I116)*(données!$A$3:$A$17=L$1)*(données!$B$3:$B$17=L$2)*données!$L$3:$R$17)*$L116)+(SUMPRODUCT((données!$L$2:$R$2=$I116)*(données!$A$3:$A$17=M$1)*(données!$B$3:$B$17=M$2)*données!$L$3:$R$17)*$M116)+(SUMPRODUCT((données!$L$2:$R$2=$I116)*(données!$A$3:$A$17=N$1)*(données!$B$3:$B$17=N$2)*données!$L$3:$R$17)*$N116)+(SUMPRODUCT((données!$L$2:$R$2=$I116)*(données!$A$3:$A$17=O$1)*(données!$B$3:$B$17=O$2)*données!$L$3:$R$17)*$O116)+(SUMPRODUCT((données!$L$2:$R$2=$I116)*(données!$A$3:$A$17=P$1)*(données!$B$3:$B$17=Q$2)*données!$L$3:$R$17)*$P116)+(SUMPRODUCT((données!$L$2:$R$2=$I116)*(données!$A$3:$A$17=Q$1)*(données!$B$3:$B$17=Q$2)*données!$L$3:$R$17)*$Q116)+(SUMPRODUCT((données!$L$2:$R$2=$I116)*(données!$A$3:$A$17=R$1)*(données!$B$3:$B$17=R$2)*données!$L$3:$R$17)*$R116)+(SUMPRODUCT((données!$L$2:$R$2=$I116)*(données!$A$3:$A$17=S$1)*(données!$B$3:$B$17=S$2)*données!$L$3:$R$17)*$S116)+(SUMPRODUCT((données!$L$2:$R$2=$I116)*(données!$A$3:$A$17=T$1)*(données!$B$3:$B$17=T$2)*données!$L$3:$R$17)*$T116)+(SUMPRODUCT((données!$L$2:$R$2=$I116)*(données!$A$3:$A$17=U$1)*(données!$B$3:$B$17=U$2)*données!$L$3:$R$17)*$U116)+(SUMPRODUCT((données!$L$2:$R$2=$I116)*(données!$A$3:$A$17=V$1)*(données!$B$3:$B$17=V$2)*données!$L$3:$R$17)*$V116)+(SUMPRODUCT((données!$L$2:$R$2=$I116)*(données!$A$3:$A$17=W$1)*(données!$B$3:$B$17=W$2)*données!$L$3:$R$17)*$W116)+(SUMPRODUCT((données!$L$2:$R$2=$I116)*(données!$A$3:$A$17=AA$1)*(données!$B$3:$B$17=AA$2)*données!$L$3:$R$17)*$AA116),2)</f>
        <v>0</v>
      </c>
      <c r="AE116" s="75" cm="1">
        <f t="array" aca="1" ref="AE116" ca="1">IFERROR(_xlfn.XLOOKUP(AE$1,INDIRECT("'"&amp;$A116&amp;"'!$a:$a"),INDIRECT("'"&amp;$A116&amp;"'!$f:$f"),FALSE),0)</f>
        <v>0</v>
      </c>
      <c r="AF116" s="75">
        <f t="shared" ca="1" si="17"/>
        <v>0</v>
      </c>
      <c r="AG116" s="75">
        <f t="shared" ca="1" si="18"/>
        <v>0</v>
      </c>
      <c r="AH116" s="74" cm="1">
        <f t="array" aca="1" ref="AH116" ca="1">IFERROR(_xlfn.XLOOKUP(AH$1,INDIRECT("'"&amp;$A116&amp;"'!$A:$A"),INDIRECT("'"&amp;$A116&amp;"'!$b:$b"),FALSE),0)</f>
        <v>0</v>
      </c>
      <c r="AI116" s="74">
        <f ca="1">IFERROR(_xlfn.XLOOKUP($I116,données!$A$33:$A$39,données!$D$33:$D$39,0),0)</f>
        <v>0</v>
      </c>
      <c r="AJ116" s="74">
        <f ca="1">IFERROR(_xlfn.XLOOKUP($I116,données!$A$33:$A$39,données!$E$33:$E$39,0),0)</f>
        <v>0</v>
      </c>
      <c r="AK116" s="74">
        <f ca="1">IFERROR(_xlfn.XLOOKUP($I116,données!$A$33:$A$39,données!$F$33:$F$39,0),0)</f>
        <v>0</v>
      </c>
      <c r="AL116" s="74">
        <f ca="1">IFERROR(_xlfn.XLOOKUP($I116,données!$A$33:$A$39,données!$G$33:$G$39,0),0)</f>
        <v>0</v>
      </c>
      <c r="AM116" s="74">
        <f ca="1">IFERROR(_xlfn.XLOOKUP($I116,données!$A$33:$A$39,données!$H$33:$H$39,0),0)</f>
        <v>0</v>
      </c>
      <c r="AN116" s="74"/>
      <c r="AO116" s="74"/>
      <c r="AP116" s="71"/>
      <c r="AQ116" s="82"/>
    </row>
    <row r="117" spans="1:43" s="68" customFormat="1" ht="14" x14ac:dyDescent="0.2">
      <c r="A117" s="71">
        <f t="shared" si="15"/>
        <v>113</v>
      </c>
      <c r="B117" s="71">
        <f t="shared" ca="1" si="23"/>
        <v>0</v>
      </c>
      <c r="C117" s="71">
        <f t="shared" ca="1" si="23"/>
        <v>0</v>
      </c>
      <c r="D117" s="71">
        <f t="shared" ca="1" si="23"/>
        <v>0</v>
      </c>
      <c r="E117" s="71">
        <f t="shared" ca="1" si="23"/>
        <v>0</v>
      </c>
      <c r="F117" s="71">
        <f t="shared" ca="1" si="23"/>
        <v>0</v>
      </c>
      <c r="G117" s="89">
        <f t="shared" ca="1" si="23"/>
        <v>0</v>
      </c>
      <c r="H117" s="72" cm="1">
        <f t="array" aca="1" ref="H117" ca="1">IFERROR(_xlfn.XLOOKUP(H$1,INDIRECT("'"&amp;$A117&amp;"'!$A:$A"),INDIRECT("'"&amp;$A117&amp;"'!$b:$b"),FALSE),0)</f>
        <v>0</v>
      </c>
      <c r="I117" s="71" cm="1">
        <f t="array" aca="1" ref="I117" ca="1">IFERROR(IF($H117="Oui",_xlfn.XLOOKUP(I$2,INDIRECT("'"&amp;$A117&amp;"'!$A:$A"),INDIRECT("'"&amp;$A117&amp;"'!$b:$b"),FALSE),_xlfn.XLOOKUP(I$1,INDIRECT("'"&amp;$A117&amp;"'!$C$19:$C$25"),INDIRECT("'"&amp;$A117&amp;"'!$A$19:$A$25"),données!$A$39)),0)</f>
        <v>0</v>
      </c>
      <c r="J117" s="73">
        <f t="shared" ca="1" si="19"/>
        <v>0</v>
      </c>
      <c r="K117" s="74">
        <f t="shared" ca="1" si="24"/>
        <v>0</v>
      </c>
      <c r="L117" s="74">
        <f t="shared" ca="1" si="24"/>
        <v>0</v>
      </c>
      <c r="M117" s="74">
        <f t="shared" ca="1" si="24"/>
        <v>0</v>
      </c>
      <c r="N117" s="74">
        <f t="shared" ca="1" si="24"/>
        <v>0</v>
      </c>
      <c r="O117" s="74">
        <f t="shared" ca="1" si="24"/>
        <v>0</v>
      </c>
      <c r="P117" s="74">
        <f t="shared" ca="1" si="24"/>
        <v>0</v>
      </c>
      <c r="Q117" s="74">
        <f t="shared" ca="1" si="24"/>
        <v>0</v>
      </c>
      <c r="R117" s="74">
        <f t="shared" ca="1" si="24"/>
        <v>0</v>
      </c>
      <c r="S117" s="74">
        <f t="shared" ca="1" si="24"/>
        <v>0</v>
      </c>
      <c r="T117" s="74">
        <f t="shared" ca="1" si="24"/>
        <v>0</v>
      </c>
      <c r="U117" s="74">
        <f t="shared" ca="1" si="24"/>
        <v>0</v>
      </c>
      <c r="V117" s="74">
        <f t="shared" ca="1" si="24"/>
        <v>0</v>
      </c>
      <c r="W117" s="74">
        <f t="shared" ca="1" si="24"/>
        <v>0</v>
      </c>
      <c r="X117" s="74">
        <f t="shared" ca="1" si="24"/>
        <v>0</v>
      </c>
      <c r="Y117" s="74">
        <f t="shared" ca="1" si="24"/>
        <v>0</v>
      </c>
      <c r="Z117" s="74">
        <f t="shared" ca="1" si="24"/>
        <v>0</v>
      </c>
      <c r="AA117" s="73">
        <f t="shared" ca="1" si="20"/>
        <v>0</v>
      </c>
      <c r="AB117" s="93"/>
      <c r="AC117" s="75">
        <f ca="1">ROUND(IF($H117="Oui",0,SUMIFS(données!$C$33:$C$39,données!$A$33:$A$39,$I117)),2)</f>
        <v>0</v>
      </c>
      <c r="AD117" s="75" cm="1">
        <f t="array" aca="1" ref="AD117" ca="1">ROUND((SUMPRODUCT((données!$L$2:$R$2=$I117)*(données!$A$3:$A$17=J$1)*(données!$B$3:$B$17=J$2)*données!$L$3:$R$17)*$J117)+(SUMPRODUCT((données!$L$2:$R$2=$I117)*(données!$A$3:$A$17=K$1)*(données!$B$3:$B$17=K$2)*données!$L$3:$R$17)*$K117)+(SUMPRODUCT((données!$L$2:$R$2=$I117)*(données!$A$3:$A$17=L$1)*(données!$B$3:$B$17=L$2)*données!$L$3:$R$17)*$L117)+(SUMPRODUCT((données!$L$2:$R$2=$I117)*(données!$A$3:$A$17=M$1)*(données!$B$3:$B$17=M$2)*données!$L$3:$R$17)*$M117)+(SUMPRODUCT((données!$L$2:$R$2=$I117)*(données!$A$3:$A$17=N$1)*(données!$B$3:$B$17=N$2)*données!$L$3:$R$17)*$N117)+(SUMPRODUCT((données!$L$2:$R$2=$I117)*(données!$A$3:$A$17=O$1)*(données!$B$3:$B$17=O$2)*données!$L$3:$R$17)*$O117)+(SUMPRODUCT((données!$L$2:$R$2=$I117)*(données!$A$3:$A$17=P$1)*(données!$B$3:$B$17=Q$2)*données!$L$3:$R$17)*$P117)+(SUMPRODUCT((données!$L$2:$R$2=$I117)*(données!$A$3:$A$17=Q$1)*(données!$B$3:$B$17=Q$2)*données!$L$3:$R$17)*$Q117)+(SUMPRODUCT((données!$L$2:$R$2=$I117)*(données!$A$3:$A$17=R$1)*(données!$B$3:$B$17=R$2)*données!$L$3:$R$17)*$R117)+(SUMPRODUCT((données!$L$2:$R$2=$I117)*(données!$A$3:$A$17=S$1)*(données!$B$3:$B$17=S$2)*données!$L$3:$R$17)*$S117)+(SUMPRODUCT((données!$L$2:$R$2=$I117)*(données!$A$3:$A$17=T$1)*(données!$B$3:$B$17=T$2)*données!$L$3:$R$17)*$T117)+(SUMPRODUCT((données!$L$2:$R$2=$I117)*(données!$A$3:$A$17=U$1)*(données!$B$3:$B$17=U$2)*données!$L$3:$R$17)*$U117)+(SUMPRODUCT((données!$L$2:$R$2=$I117)*(données!$A$3:$A$17=V$1)*(données!$B$3:$B$17=V$2)*données!$L$3:$R$17)*$V117)+(SUMPRODUCT((données!$L$2:$R$2=$I117)*(données!$A$3:$A$17=W$1)*(données!$B$3:$B$17=W$2)*données!$L$3:$R$17)*$W117)+(SUMPRODUCT((données!$L$2:$R$2=$I117)*(données!$A$3:$A$17=AA$1)*(données!$B$3:$B$17=AA$2)*données!$L$3:$R$17)*$AA117),2)</f>
        <v>0</v>
      </c>
      <c r="AE117" s="75" cm="1">
        <f t="array" aca="1" ref="AE117" ca="1">IFERROR(_xlfn.XLOOKUP(AE$1,INDIRECT("'"&amp;$A117&amp;"'!$a:$a"),INDIRECT("'"&amp;$A117&amp;"'!$f:$f"),FALSE),0)</f>
        <v>0</v>
      </c>
      <c r="AF117" s="75">
        <f t="shared" ca="1" si="17"/>
        <v>0</v>
      </c>
      <c r="AG117" s="75">
        <f t="shared" ca="1" si="18"/>
        <v>0</v>
      </c>
      <c r="AH117" s="74" cm="1">
        <f t="array" aca="1" ref="AH117" ca="1">IFERROR(_xlfn.XLOOKUP(AH$1,INDIRECT("'"&amp;$A117&amp;"'!$A:$A"),INDIRECT("'"&amp;$A117&amp;"'!$b:$b"),FALSE),0)</f>
        <v>0</v>
      </c>
      <c r="AI117" s="74">
        <f ca="1">IFERROR(_xlfn.XLOOKUP($I117,données!$A$33:$A$39,données!$D$33:$D$39,0),0)</f>
        <v>0</v>
      </c>
      <c r="AJ117" s="74">
        <f ca="1">IFERROR(_xlfn.XLOOKUP($I117,données!$A$33:$A$39,données!$E$33:$E$39,0),0)</f>
        <v>0</v>
      </c>
      <c r="AK117" s="74">
        <f ca="1">IFERROR(_xlfn.XLOOKUP($I117,données!$A$33:$A$39,données!$F$33:$F$39,0),0)</f>
        <v>0</v>
      </c>
      <c r="AL117" s="74">
        <f ca="1">IFERROR(_xlfn.XLOOKUP($I117,données!$A$33:$A$39,données!$G$33:$G$39,0),0)</f>
        <v>0</v>
      </c>
      <c r="AM117" s="74">
        <f ca="1">IFERROR(_xlfn.XLOOKUP($I117,données!$A$33:$A$39,données!$H$33:$H$39,0),0)</f>
        <v>0</v>
      </c>
      <c r="AN117" s="74"/>
      <c r="AO117" s="74"/>
      <c r="AP117" s="71"/>
      <c r="AQ117" s="82"/>
    </row>
    <row r="118" spans="1:43" s="68" customFormat="1" ht="14" x14ac:dyDescent="0.2">
      <c r="A118" s="71">
        <f t="shared" si="15"/>
        <v>114</v>
      </c>
      <c r="B118" s="71">
        <f t="shared" ca="1" si="23"/>
        <v>0</v>
      </c>
      <c r="C118" s="71">
        <f t="shared" ca="1" si="23"/>
        <v>0</v>
      </c>
      <c r="D118" s="71">
        <f t="shared" ca="1" si="23"/>
        <v>0</v>
      </c>
      <c r="E118" s="71">
        <f t="shared" ca="1" si="23"/>
        <v>0</v>
      </c>
      <c r="F118" s="71">
        <f t="shared" ca="1" si="23"/>
        <v>0</v>
      </c>
      <c r="G118" s="89">
        <f t="shared" ca="1" si="23"/>
        <v>0</v>
      </c>
      <c r="H118" s="72" cm="1">
        <f t="array" aca="1" ref="H118" ca="1">IFERROR(_xlfn.XLOOKUP(H$1,INDIRECT("'"&amp;$A118&amp;"'!$A:$A"),INDIRECT("'"&amp;$A118&amp;"'!$b:$b"),FALSE),0)</f>
        <v>0</v>
      </c>
      <c r="I118" s="71" cm="1">
        <f t="array" aca="1" ref="I118" ca="1">IFERROR(IF($H118="Oui",_xlfn.XLOOKUP(I$2,INDIRECT("'"&amp;$A118&amp;"'!$A:$A"),INDIRECT("'"&amp;$A118&amp;"'!$b:$b"),FALSE),_xlfn.XLOOKUP(I$1,INDIRECT("'"&amp;$A118&amp;"'!$C$19:$C$25"),INDIRECT("'"&amp;$A118&amp;"'!$A$19:$A$25"),données!$A$39)),0)</f>
        <v>0</v>
      </c>
      <c r="J118" s="73">
        <f t="shared" ca="1" si="19"/>
        <v>0</v>
      </c>
      <c r="K118" s="74">
        <f t="shared" ca="1" si="24"/>
        <v>0</v>
      </c>
      <c r="L118" s="74">
        <f t="shared" ca="1" si="24"/>
        <v>0</v>
      </c>
      <c r="M118" s="74">
        <f t="shared" ca="1" si="24"/>
        <v>0</v>
      </c>
      <c r="N118" s="74">
        <f t="shared" ca="1" si="24"/>
        <v>0</v>
      </c>
      <c r="O118" s="74">
        <f t="shared" ca="1" si="24"/>
        <v>0</v>
      </c>
      <c r="P118" s="74">
        <f t="shared" ca="1" si="24"/>
        <v>0</v>
      </c>
      <c r="Q118" s="74">
        <f t="shared" ca="1" si="24"/>
        <v>0</v>
      </c>
      <c r="R118" s="74">
        <f t="shared" ca="1" si="24"/>
        <v>0</v>
      </c>
      <c r="S118" s="74">
        <f t="shared" ca="1" si="24"/>
        <v>0</v>
      </c>
      <c r="T118" s="74">
        <f t="shared" ca="1" si="24"/>
        <v>0</v>
      </c>
      <c r="U118" s="74">
        <f t="shared" ca="1" si="24"/>
        <v>0</v>
      </c>
      <c r="V118" s="74">
        <f t="shared" ca="1" si="24"/>
        <v>0</v>
      </c>
      <c r="W118" s="74">
        <f t="shared" ca="1" si="24"/>
        <v>0</v>
      </c>
      <c r="X118" s="74">
        <f t="shared" ca="1" si="24"/>
        <v>0</v>
      </c>
      <c r="Y118" s="74">
        <f t="shared" ca="1" si="24"/>
        <v>0</v>
      </c>
      <c r="Z118" s="74">
        <f t="shared" ca="1" si="24"/>
        <v>0</v>
      </c>
      <c r="AA118" s="73">
        <f t="shared" ca="1" si="20"/>
        <v>0</v>
      </c>
      <c r="AB118" s="93"/>
      <c r="AC118" s="75">
        <f ca="1">ROUND(IF($H118="Oui",0,SUMIFS(données!$C$33:$C$39,données!$A$33:$A$39,$I118)),2)</f>
        <v>0</v>
      </c>
      <c r="AD118" s="75" cm="1">
        <f t="array" aca="1" ref="AD118" ca="1">ROUND((SUMPRODUCT((données!$L$2:$R$2=$I118)*(données!$A$3:$A$17=J$1)*(données!$B$3:$B$17=J$2)*données!$L$3:$R$17)*$J118)+(SUMPRODUCT((données!$L$2:$R$2=$I118)*(données!$A$3:$A$17=K$1)*(données!$B$3:$B$17=K$2)*données!$L$3:$R$17)*$K118)+(SUMPRODUCT((données!$L$2:$R$2=$I118)*(données!$A$3:$A$17=L$1)*(données!$B$3:$B$17=L$2)*données!$L$3:$R$17)*$L118)+(SUMPRODUCT((données!$L$2:$R$2=$I118)*(données!$A$3:$A$17=M$1)*(données!$B$3:$B$17=M$2)*données!$L$3:$R$17)*$M118)+(SUMPRODUCT((données!$L$2:$R$2=$I118)*(données!$A$3:$A$17=N$1)*(données!$B$3:$B$17=N$2)*données!$L$3:$R$17)*$N118)+(SUMPRODUCT((données!$L$2:$R$2=$I118)*(données!$A$3:$A$17=O$1)*(données!$B$3:$B$17=O$2)*données!$L$3:$R$17)*$O118)+(SUMPRODUCT((données!$L$2:$R$2=$I118)*(données!$A$3:$A$17=P$1)*(données!$B$3:$B$17=Q$2)*données!$L$3:$R$17)*$P118)+(SUMPRODUCT((données!$L$2:$R$2=$I118)*(données!$A$3:$A$17=Q$1)*(données!$B$3:$B$17=Q$2)*données!$L$3:$R$17)*$Q118)+(SUMPRODUCT((données!$L$2:$R$2=$I118)*(données!$A$3:$A$17=R$1)*(données!$B$3:$B$17=R$2)*données!$L$3:$R$17)*$R118)+(SUMPRODUCT((données!$L$2:$R$2=$I118)*(données!$A$3:$A$17=S$1)*(données!$B$3:$B$17=S$2)*données!$L$3:$R$17)*$S118)+(SUMPRODUCT((données!$L$2:$R$2=$I118)*(données!$A$3:$A$17=T$1)*(données!$B$3:$B$17=T$2)*données!$L$3:$R$17)*$T118)+(SUMPRODUCT((données!$L$2:$R$2=$I118)*(données!$A$3:$A$17=U$1)*(données!$B$3:$B$17=U$2)*données!$L$3:$R$17)*$U118)+(SUMPRODUCT((données!$L$2:$R$2=$I118)*(données!$A$3:$A$17=V$1)*(données!$B$3:$B$17=V$2)*données!$L$3:$R$17)*$V118)+(SUMPRODUCT((données!$L$2:$R$2=$I118)*(données!$A$3:$A$17=W$1)*(données!$B$3:$B$17=W$2)*données!$L$3:$R$17)*$W118)+(SUMPRODUCT((données!$L$2:$R$2=$I118)*(données!$A$3:$A$17=AA$1)*(données!$B$3:$B$17=AA$2)*données!$L$3:$R$17)*$AA118),2)</f>
        <v>0</v>
      </c>
      <c r="AE118" s="75" cm="1">
        <f t="array" aca="1" ref="AE118" ca="1">IFERROR(_xlfn.XLOOKUP(AE$1,INDIRECT("'"&amp;$A118&amp;"'!$a:$a"),INDIRECT("'"&amp;$A118&amp;"'!$f:$f"),FALSE),0)</f>
        <v>0</v>
      </c>
      <c r="AF118" s="75">
        <f t="shared" ca="1" si="17"/>
        <v>0</v>
      </c>
      <c r="AG118" s="75">
        <f t="shared" ca="1" si="18"/>
        <v>0</v>
      </c>
      <c r="AH118" s="74" cm="1">
        <f t="array" aca="1" ref="AH118" ca="1">IFERROR(_xlfn.XLOOKUP(AH$1,INDIRECT("'"&amp;$A118&amp;"'!$A:$A"),INDIRECT("'"&amp;$A118&amp;"'!$b:$b"),FALSE),0)</f>
        <v>0</v>
      </c>
      <c r="AI118" s="74">
        <f ca="1">IFERROR(_xlfn.XLOOKUP($I118,données!$A$33:$A$39,données!$D$33:$D$39,0),0)</f>
        <v>0</v>
      </c>
      <c r="AJ118" s="74">
        <f ca="1">IFERROR(_xlfn.XLOOKUP($I118,données!$A$33:$A$39,données!$E$33:$E$39,0),0)</f>
        <v>0</v>
      </c>
      <c r="AK118" s="74">
        <f ca="1">IFERROR(_xlfn.XLOOKUP($I118,données!$A$33:$A$39,données!$F$33:$F$39,0),0)</f>
        <v>0</v>
      </c>
      <c r="AL118" s="74">
        <f ca="1">IFERROR(_xlfn.XLOOKUP($I118,données!$A$33:$A$39,données!$G$33:$G$39,0),0)</f>
        <v>0</v>
      </c>
      <c r="AM118" s="74">
        <f ca="1">IFERROR(_xlfn.XLOOKUP($I118,données!$A$33:$A$39,données!$H$33:$H$39,0),0)</f>
        <v>0</v>
      </c>
      <c r="AN118" s="74"/>
      <c r="AO118" s="74"/>
      <c r="AP118" s="71"/>
      <c r="AQ118" s="82"/>
    </row>
    <row r="119" spans="1:43" s="68" customFormat="1" ht="14" x14ac:dyDescent="0.2">
      <c r="A119" s="71">
        <f t="shared" si="15"/>
        <v>115</v>
      </c>
      <c r="B119" s="71">
        <f t="shared" ca="1" si="23"/>
        <v>0</v>
      </c>
      <c r="C119" s="71">
        <f t="shared" ca="1" si="23"/>
        <v>0</v>
      </c>
      <c r="D119" s="71">
        <f t="shared" ca="1" si="23"/>
        <v>0</v>
      </c>
      <c r="E119" s="71">
        <f t="shared" ca="1" si="23"/>
        <v>0</v>
      </c>
      <c r="F119" s="71">
        <f t="shared" ca="1" si="23"/>
        <v>0</v>
      </c>
      <c r="G119" s="89">
        <f t="shared" ca="1" si="23"/>
        <v>0</v>
      </c>
      <c r="H119" s="72" cm="1">
        <f t="array" aca="1" ref="H119" ca="1">IFERROR(_xlfn.XLOOKUP(H$1,INDIRECT("'"&amp;$A119&amp;"'!$A:$A"),INDIRECT("'"&amp;$A119&amp;"'!$b:$b"),FALSE),0)</f>
        <v>0</v>
      </c>
      <c r="I119" s="71" cm="1">
        <f t="array" aca="1" ref="I119" ca="1">IFERROR(IF($H119="Oui",_xlfn.XLOOKUP(I$2,INDIRECT("'"&amp;$A119&amp;"'!$A:$A"),INDIRECT("'"&amp;$A119&amp;"'!$b:$b"),FALSE),_xlfn.XLOOKUP(I$1,INDIRECT("'"&amp;$A119&amp;"'!$C$19:$C$25"),INDIRECT("'"&amp;$A119&amp;"'!$A$19:$A$25"),données!$A$39)),0)</f>
        <v>0</v>
      </c>
      <c r="J119" s="73">
        <f t="shared" ca="1" si="19"/>
        <v>0</v>
      </c>
      <c r="K119" s="74">
        <f t="shared" ca="1" si="24"/>
        <v>0</v>
      </c>
      <c r="L119" s="74">
        <f t="shared" ca="1" si="24"/>
        <v>0</v>
      </c>
      <c r="M119" s="74">
        <f t="shared" ca="1" si="24"/>
        <v>0</v>
      </c>
      <c r="N119" s="74">
        <f t="shared" ca="1" si="24"/>
        <v>0</v>
      </c>
      <c r="O119" s="74">
        <f t="shared" ca="1" si="24"/>
        <v>0</v>
      </c>
      <c r="P119" s="74">
        <f t="shared" ca="1" si="24"/>
        <v>0</v>
      </c>
      <c r="Q119" s="74">
        <f t="shared" ca="1" si="24"/>
        <v>0</v>
      </c>
      <c r="R119" s="74">
        <f t="shared" ca="1" si="24"/>
        <v>0</v>
      </c>
      <c r="S119" s="74">
        <f t="shared" ca="1" si="24"/>
        <v>0</v>
      </c>
      <c r="T119" s="74">
        <f t="shared" ca="1" si="24"/>
        <v>0</v>
      </c>
      <c r="U119" s="74">
        <f t="shared" ca="1" si="24"/>
        <v>0</v>
      </c>
      <c r="V119" s="74">
        <f t="shared" ca="1" si="24"/>
        <v>0</v>
      </c>
      <c r="W119" s="74">
        <f t="shared" ca="1" si="24"/>
        <v>0</v>
      </c>
      <c r="X119" s="74">
        <f t="shared" ca="1" si="24"/>
        <v>0</v>
      </c>
      <c r="Y119" s="74">
        <f t="shared" ca="1" si="24"/>
        <v>0</v>
      </c>
      <c r="Z119" s="74">
        <f t="shared" ca="1" si="24"/>
        <v>0</v>
      </c>
      <c r="AA119" s="73">
        <f t="shared" ca="1" si="20"/>
        <v>0</v>
      </c>
      <c r="AB119" s="93"/>
      <c r="AC119" s="75">
        <f ca="1">ROUND(IF($H119="Oui",0,SUMIFS(données!$C$33:$C$39,données!$A$33:$A$39,$I119)),2)</f>
        <v>0</v>
      </c>
      <c r="AD119" s="75" cm="1">
        <f t="array" aca="1" ref="AD119" ca="1">ROUND((SUMPRODUCT((données!$L$2:$R$2=$I119)*(données!$A$3:$A$17=J$1)*(données!$B$3:$B$17=J$2)*données!$L$3:$R$17)*$J119)+(SUMPRODUCT((données!$L$2:$R$2=$I119)*(données!$A$3:$A$17=K$1)*(données!$B$3:$B$17=K$2)*données!$L$3:$R$17)*$K119)+(SUMPRODUCT((données!$L$2:$R$2=$I119)*(données!$A$3:$A$17=L$1)*(données!$B$3:$B$17=L$2)*données!$L$3:$R$17)*$L119)+(SUMPRODUCT((données!$L$2:$R$2=$I119)*(données!$A$3:$A$17=M$1)*(données!$B$3:$B$17=M$2)*données!$L$3:$R$17)*$M119)+(SUMPRODUCT((données!$L$2:$R$2=$I119)*(données!$A$3:$A$17=N$1)*(données!$B$3:$B$17=N$2)*données!$L$3:$R$17)*$N119)+(SUMPRODUCT((données!$L$2:$R$2=$I119)*(données!$A$3:$A$17=O$1)*(données!$B$3:$B$17=O$2)*données!$L$3:$R$17)*$O119)+(SUMPRODUCT((données!$L$2:$R$2=$I119)*(données!$A$3:$A$17=P$1)*(données!$B$3:$B$17=Q$2)*données!$L$3:$R$17)*$P119)+(SUMPRODUCT((données!$L$2:$R$2=$I119)*(données!$A$3:$A$17=Q$1)*(données!$B$3:$B$17=Q$2)*données!$L$3:$R$17)*$Q119)+(SUMPRODUCT((données!$L$2:$R$2=$I119)*(données!$A$3:$A$17=R$1)*(données!$B$3:$B$17=R$2)*données!$L$3:$R$17)*$R119)+(SUMPRODUCT((données!$L$2:$R$2=$I119)*(données!$A$3:$A$17=S$1)*(données!$B$3:$B$17=S$2)*données!$L$3:$R$17)*$S119)+(SUMPRODUCT((données!$L$2:$R$2=$I119)*(données!$A$3:$A$17=T$1)*(données!$B$3:$B$17=T$2)*données!$L$3:$R$17)*$T119)+(SUMPRODUCT((données!$L$2:$R$2=$I119)*(données!$A$3:$A$17=U$1)*(données!$B$3:$B$17=U$2)*données!$L$3:$R$17)*$U119)+(SUMPRODUCT((données!$L$2:$R$2=$I119)*(données!$A$3:$A$17=V$1)*(données!$B$3:$B$17=V$2)*données!$L$3:$R$17)*$V119)+(SUMPRODUCT((données!$L$2:$R$2=$I119)*(données!$A$3:$A$17=W$1)*(données!$B$3:$B$17=W$2)*données!$L$3:$R$17)*$W119)+(SUMPRODUCT((données!$L$2:$R$2=$I119)*(données!$A$3:$A$17=AA$1)*(données!$B$3:$B$17=AA$2)*données!$L$3:$R$17)*$AA119),2)</f>
        <v>0</v>
      </c>
      <c r="AE119" s="75" cm="1">
        <f t="array" aca="1" ref="AE119" ca="1">IFERROR(_xlfn.XLOOKUP(AE$1,INDIRECT("'"&amp;$A119&amp;"'!$a:$a"),INDIRECT("'"&amp;$A119&amp;"'!$f:$f"),FALSE),0)</f>
        <v>0</v>
      </c>
      <c r="AF119" s="75">
        <f t="shared" ca="1" si="17"/>
        <v>0</v>
      </c>
      <c r="AG119" s="75">
        <f t="shared" ca="1" si="18"/>
        <v>0</v>
      </c>
      <c r="AH119" s="74" cm="1">
        <f t="array" aca="1" ref="AH119" ca="1">IFERROR(_xlfn.XLOOKUP(AH$1,INDIRECT("'"&amp;$A119&amp;"'!$A:$A"),INDIRECT("'"&amp;$A119&amp;"'!$b:$b"),FALSE),0)</f>
        <v>0</v>
      </c>
      <c r="AI119" s="74">
        <f ca="1">IFERROR(_xlfn.XLOOKUP($I119,données!$A$33:$A$39,données!$D$33:$D$39,0),0)</f>
        <v>0</v>
      </c>
      <c r="AJ119" s="74">
        <f ca="1">IFERROR(_xlfn.XLOOKUP($I119,données!$A$33:$A$39,données!$E$33:$E$39,0),0)</f>
        <v>0</v>
      </c>
      <c r="AK119" s="74">
        <f ca="1">IFERROR(_xlfn.XLOOKUP($I119,données!$A$33:$A$39,données!$F$33:$F$39,0),0)</f>
        <v>0</v>
      </c>
      <c r="AL119" s="74">
        <f ca="1">IFERROR(_xlfn.XLOOKUP($I119,données!$A$33:$A$39,données!$G$33:$G$39,0),0)</f>
        <v>0</v>
      </c>
      <c r="AM119" s="74">
        <f ca="1">IFERROR(_xlfn.XLOOKUP($I119,données!$A$33:$A$39,données!$H$33:$H$39,0),0)</f>
        <v>0</v>
      </c>
      <c r="AN119" s="74"/>
      <c r="AO119" s="74"/>
      <c r="AP119" s="71"/>
      <c r="AQ119" s="82"/>
    </row>
    <row r="120" spans="1:43" s="68" customFormat="1" ht="14" x14ac:dyDescent="0.2">
      <c r="A120" s="71">
        <f t="shared" si="15"/>
        <v>116</v>
      </c>
      <c r="B120" s="71">
        <f t="shared" ca="1" si="23"/>
        <v>0</v>
      </c>
      <c r="C120" s="71">
        <f t="shared" ca="1" si="23"/>
        <v>0</v>
      </c>
      <c r="D120" s="71">
        <f t="shared" ca="1" si="23"/>
        <v>0</v>
      </c>
      <c r="E120" s="71">
        <f t="shared" ca="1" si="23"/>
        <v>0</v>
      </c>
      <c r="F120" s="71">
        <f t="shared" ca="1" si="23"/>
        <v>0</v>
      </c>
      <c r="G120" s="89">
        <f t="shared" ca="1" si="23"/>
        <v>0</v>
      </c>
      <c r="H120" s="72" cm="1">
        <f t="array" aca="1" ref="H120" ca="1">IFERROR(_xlfn.XLOOKUP(H$1,INDIRECT("'"&amp;$A120&amp;"'!$A:$A"),INDIRECT("'"&amp;$A120&amp;"'!$b:$b"),FALSE),0)</f>
        <v>0</v>
      </c>
      <c r="I120" s="71" cm="1">
        <f t="array" aca="1" ref="I120" ca="1">IFERROR(IF($H120="Oui",_xlfn.XLOOKUP(I$2,INDIRECT("'"&amp;$A120&amp;"'!$A:$A"),INDIRECT("'"&amp;$A120&amp;"'!$b:$b"),FALSE),_xlfn.XLOOKUP(I$1,INDIRECT("'"&amp;$A120&amp;"'!$C$19:$C$25"),INDIRECT("'"&amp;$A120&amp;"'!$A$19:$A$25"),données!$A$39)),0)</f>
        <v>0</v>
      </c>
      <c r="J120" s="73">
        <f t="shared" ca="1" si="19"/>
        <v>0</v>
      </c>
      <c r="K120" s="74">
        <f t="shared" ca="1" si="24"/>
        <v>0</v>
      </c>
      <c r="L120" s="74">
        <f t="shared" ca="1" si="24"/>
        <v>0</v>
      </c>
      <c r="M120" s="74">
        <f t="shared" ca="1" si="24"/>
        <v>0</v>
      </c>
      <c r="N120" s="74">
        <f t="shared" ca="1" si="24"/>
        <v>0</v>
      </c>
      <c r="O120" s="74">
        <f t="shared" ca="1" si="24"/>
        <v>0</v>
      </c>
      <c r="P120" s="74">
        <f t="shared" ca="1" si="24"/>
        <v>0</v>
      </c>
      <c r="Q120" s="74">
        <f t="shared" ca="1" si="24"/>
        <v>0</v>
      </c>
      <c r="R120" s="74">
        <f t="shared" ca="1" si="24"/>
        <v>0</v>
      </c>
      <c r="S120" s="74">
        <f t="shared" ca="1" si="24"/>
        <v>0</v>
      </c>
      <c r="T120" s="74">
        <f t="shared" ca="1" si="24"/>
        <v>0</v>
      </c>
      <c r="U120" s="74">
        <f t="shared" ca="1" si="24"/>
        <v>0</v>
      </c>
      <c r="V120" s="74">
        <f t="shared" ca="1" si="24"/>
        <v>0</v>
      </c>
      <c r="W120" s="74">
        <f t="shared" ca="1" si="24"/>
        <v>0</v>
      </c>
      <c r="X120" s="74">
        <f t="shared" ca="1" si="24"/>
        <v>0</v>
      </c>
      <c r="Y120" s="74">
        <f t="shared" ca="1" si="24"/>
        <v>0</v>
      </c>
      <c r="Z120" s="74">
        <f t="shared" ca="1" si="24"/>
        <v>0</v>
      </c>
      <c r="AA120" s="73">
        <f t="shared" ca="1" si="20"/>
        <v>0</v>
      </c>
      <c r="AB120" s="93"/>
      <c r="AC120" s="75">
        <f ca="1">ROUND(IF($H120="Oui",0,SUMIFS(données!$C$33:$C$39,données!$A$33:$A$39,$I120)),2)</f>
        <v>0</v>
      </c>
      <c r="AD120" s="75" cm="1">
        <f t="array" aca="1" ref="AD120" ca="1">ROUND((SUMPRODUCT((données!$L$2:$R$2=$I120)*(données!$A$3:$A$17=J$1)*(données!$B$3:$B$17=J$2)*données!$L$3:$R$17)*$J120)+(SUMPRODUCT((données!$L$2:$R$2=$I120)*(données!$A$3:$A$17=K$1)*(données!$B$3:$B$17=K$2)*données!$L$3:$R$17)*$K120)+(SUMPRODUCT((données!$L$2:$R$2=$I120)*(données!$A$3:$A$17=L$1)*(données!$B$3:$B$17=L$2)*données!$L$3:$R$17)*$L120)+(SUMPRODUCT((données!$L$2:$R$2=$I120)*(données!$A$3:$A$17=M$1)*(données!$B$3:$B$17=M$2)*données!$L$3:$R$17)*$M120)+(SUMPRODUCT((données!$L$2:$R$2=$I120)*(données!$A$3:$A$17=N$1)*(données!$B$3:$B$17=N$2)*données!$L$3:$R$17)*$N120)+(SUMPRODUCT((données!$L$2:$R$2=$I120)*(données!$A$3:$A$17=O$1)*(données!$B$3:$B$17=O$2)*données!$L$3:$R$17)*$O120)+(SUMPRODUCT((données!$L$2:$R$2=$I120)*(données!$A$3:$A$17=P$1)*(données!$B$3:$B$17=Q$2)*données!$L$3:$R$17)*$P120)+(SUMPRODUCT((données!$L$2:$R$2=$I120)*(données!$A$3:$A$17=Q$1)*(données!$B$3:$B$17=Q$2)*données!$L$3:$R$17)*$Q120)+(SUMPRODUCT((données!$L$2:$R$2=$I120)*(données!$A$3:$A$17=R$1)*(données!$B$3:$B$17=R$2)*données!$L$3:$R$17)*$R120)+(SUMPRODUCT((données!$L$2:$R$2=$I120)*(données!$A$3:$A$17=S$1)*(données!$B$3:$B$17=S$2)*données!$L$3:$R$17)*$S120)+(SUMPRODUCT((données!$L$2:$R$2=$I120)*(données!$A$3:$A$17=T$1)*(données!$B$3:$B$17=T$2)*données!$L$3:$R$17)*$T120)+(SUMPRODUCT((données!$L$2:$R$2=$I120)*(données!$A$3:$A$17=U$1)*(données!$B$3:$B$17=U$2)*données!$L$3:$R$17)*$U120)+(SUMPRODUCT((données!$L$2:$R$2=$I120)*(données!$A$3:$A$17=V$1)*(données!$B$3:$B$17=V$2)*données!$L$3:$R$17)*$V120)+(SUMPRODUCT((données!$L$2:$R$2=$I120)*(données!$A$3:$A$17=W$1)*(données!$B$3:$B$17=W$2)*données!$L$3:$R$17)*$W120)+(SUMPRODUCT((données!$L$2:$R$2=$I120)*(données!$A$3:$A$17=AA$1)*(données!$B$3:$B$17=AA$2)*données!$L$3:$R$17)*$AA120),2)</f>
        <v>0</v>
      </c>
      <c r="AE120" s="75" cm="1">
        <f t="array" aca="1" ref="AE120" ca="1">IFERROR(_xlfn.XLOOKUP(AE$1,INDIRECT("'"&amp;$A120&amp;"'!$a:$a"),INDIRECT("'"&amp;$A120&amp;"'!$f:$f"),FALSE),0)</f>
        <v>0</v>
      </c>
      <c r="AF120" s="75">
        <f t="shared" ca="1" si="17"/>
        <v>0</v>
      </c>
      <c r="AG120" s="75">
        <f t="shared" ca="1" si="18"/>
        <v>0</v>
      </c>
      <c r="AH120" s="74" cm="1">
        <f t="array" aca="1" ref="AH120" ca="1">IFERROR(_xlfn.XLOOKUP(AH$1,INDIRECT("'"&amp;$A120&amp;"'!$A:$A"),INDIRECT("'"&amp;$A120&amp;"'!$b:$b"),FALSE),0)</f>
        <v>0</v>
      </c>
      <c r="AI120" s="74">
        <f ca="1">IFERROR(_xlfn.XLOOKUP($I120,données!$A$33:$A$39,données!$D$33:$D$39,0),0)</f>
        <v>0</v>
      </c>
      <c r="AJ120" s="74">
        <f ca="1">IFERROR(_xlfn.XLOOKUP($I120,données!$A$33:$A$39,données!$E$33:$E$39,0),0)</f>
        <v>0</v>
      </c>
      <c r="AK120" s="74">
        <f ca="1">IFERROR(_xlfn.XLOOKUP($I120,données!$A$33:$A$39,données!$F$33:$F$39,0),0)</f>
        <v>0</v>
      </c>
      <c r="AL120" s="74">
        <f ca="1">IFERROR(_xlfn.XLOOKUP($I120,données!$A$33:$A$39,données!$G$33:$G$39,0),0)</f>
        <v>0</v>
      </c>
      <c r="AM120" s="74">
        <f ca="1">IFERROR(_xlfn.XLOOKUP($I120,données!$A$33:$A$39,données!$H$33:$H$39,0),0)</f>
        <v>0</v>
      </c>
      <c r="AN120" s="74"/>
      <c r="AO120" s="74"/>
      <c r="AP120" s="71"/>
      <c r="AQ120" s="82"/>
    </row>
    <row r="121" spans="1:43" s="68" customFormat="1" ht="14" x14ac:dyDescent="0.2">
      <c r="A121" s="71">
        <f t="shared" si="15"/>
        <v>117</v>
      </c>
      <c r="B121" s="71">
        <f t="shared" ca="1" si="23"/>
        <v>0</v>
      </c>
      <c r="C121" s="71">
        <f t="shared" ca="1" si="23"/>
        <v>0</v>
      </c>
      <c r="D121" s="71">
        <f t="shared" ca="1" si="23"/>
        <v>0</v>
      </c>
      <c r="E121" s="71">
        <f t="shared" ca="1" si="23"/>
        <v>0</v>
      </c>
      <c r="F121" s="71">
        <f t="shared" ca="1" si="23"/>
        <v>0</v>
      </c>
      <c r="G121" s="89">
        <f t="shared" ca="1" si="23"/>
        <v>0</v>
      </c>
      <c r="H121" s="72" cm="1">
        <f t="array" aca="1" ref="H121" ca="1">IFERROR(_xlfn.XLOOKUP(H$1,INDIRECT("'"&amp;$A121&amp;"'!$A:$A"),INDIRECT("'"&amp;$A121&amp;"'!$b:$b"),FALSE),0)</f>
        <v>0</v>
      </c>
      <c r="I121" s="71" cm="1">
        <f t="array" aca="1" ref="I121" ca="1">IFERROR(IF($H121="Oui",_xlfn.XLOOKUP(I$2,INDIRECT("'"&amp;$A121&amp;"'!$A:$A"),INDIRECT("'"&amp;$A121&amp;"'!$b:$b"),FALSE),_xlfn.XLOOKUP(I$1,INDIRECT("'"&amp;$A121&amp;"'!$C$19:$C$25"),INDIRECT("'"&amp;$A121&amp;"'!$A$19:$A$25"),données!$A$39)),0)</f>
        <v>0</v>
      </c>
      <c r="J121" s="73">
        <f t="shared" ca="1" si="19"/>
        <v>0</v>
      </c>
      <c r="K121" s="74">
        <f t="shared" ca="1" si="24"/>
        <v>0</v>
      </c>
      <c r="L121" s="74">
        <f t="shared" ca="1" si="24"/>
        <v>0</v>
      </c>
      <c r="M121" s="74">
        <f t="shared" ca="1" si="24"/>
        <v>0</v>
      </c>
      <c r="N121" s="74">
        <f t="shared" ca="1" si="24"/>
        <v>0</v>
      </c>
      <c r="O121" s="74">
        <f t="shared" ca="1" si="24"/>
        <v>0</v>
      </c>
      <c r="P121" s="74">
        <f t="shared" ca="1" si="24"/>
        <v>0</v>
      </c>
      <c r="Q121" s="74">
        <f t="shared" ca="1" si="24"/>
        <v>0</v>
      </c>
      <c r="R121" s="74">
        <f t="shared" ca="1" si="24"/>
        <v>0</v>
      </c>
      <c r="S121" s="74">
        <f t="shared" ca="1" si="24"/>
        <v>0</v>
      </c>
      <c r="T121" s="74">
        <f t="shared" ca="1" si="24"/>
        <v>0</v>
      </c>
      <c r="U121" s="74">
        <f t="shared" ca="1" si="24"/>
        <v>0</v>
      </c>
      <c r="V121" s="74">
        <f t="shared" ca="1" si="24"/>
        <v>0</v>
      </c>
      <c r="W121" s="74">
        <f t="shared" ca="1" si="24"/>
        <v>0</v>
      </c>
      <c r="X121" s="74">
        <f t="shared" ca="1" si="24"/>
        <v>0</v>
      </c>
      <c r="Y121" s="74">
        <f t="shared" ca="1" si="24"/>
        <v>0</v>
      </c>
      <c r="Z121" s="74">
        <f t="shared" ca="1" si="24"/>
        <v>0</v>
      </c>
      <c r="AA121" s="73">
        <f t="shared" ca="1" si="20"/>
        <v>0</v>
      </c>
      <c r="AB121" s="93"/>
      <c r="AC121" s="75">
        <f ca="1">ROUND(IF($H121="Oui",0,SUMIFS(données!$C$33:$C$39,données!$A$33:$A$39,$I121)),2)</f>
        <v>0</v>
      </c>
      <c r="AD121" s="75" cm="1">
        <f t="array" aca="1" ref="AD121" ca="1">ROUND((SUMPRODUCT((données!$L$2:$R$2=$I121)*(données!$A$3:$A$17=J$1)*(données!$B$3:$B$17=J$2)*données!$L$3:$R$17)*$J121)+(SUMPRODUCT((données!$L$2:$R$2=$I121)*(données!$A$3:$A$17=K$1)*(données!$B$3:$B$17=K$2)*données!$L$3:$R$17)*$K121)+(SUMPRODUCT((données!$L$2:$R$2=$I121)*(données!$A$3:$A$17=L$1)*(données!$B$3:$B$17=L$2)*données!$L$3:$R$17)*$L121)+(SUMPRODUCT((données!$L$2:$R$2=$I121)*(données!$A$3:$A$17=M$1)*(données!$B$3:$B$17=M$2)*données!$L$3:$R$17)*$M121)+(SUMPRODUCT((données!$L$2:$R$2=$I121)*(données!$A$3:$A$17=N$1)*(données!$B$3:$B$17=N$2)*données!$L$3:$R$17)*$N121)+(SUMPRODUCT((données!$L$2:$R$2=$I121)*(données!$A$3:$A$17=O$1)*(données!$B$3:$B$17=O$2)*données!$L$3:$R$17)*$O121)+(SUMPRODUCT((données!$L$2:$R$2=$I121)*(données!$A$3:$A$17=P$1)*(données!$B$3:$B$17=Q$2)*données!$L$3:$R$17)*$P121)+(SUMPRODUCT((données!$L$2:$R$2=$I121)*(données!$A$3:$A$17=Q$1)*(données!$B$3:$B$17=Q$2)*données!$L$3:$R$17)*$Q121)+(SUMPRODUCT((données!$L$2:$R$2=$I121)*(données!$A$3:$A$17=R$1)*(données!$B$3:$B$17=R$2)*données!$L$3:$R$17)*$R121)+(SUMPRODUCT((données!$L$2:$R$2=$I121)*(données!$A$3:$A$17=S$1)*(données!$B$3:$B$17=S$2)*données!$L$3:$R$17)*$S121)+(SUMPRODUCT((données!$L$2:$R$2=$I121)*(données!$A$3:$A$17=T$1)*(données!$B$3:$B$17=T$2)*données!$L$3:$R$17)*$T121)+(SUMPRODUCT((données!$L$2:$R$2=$I121)*(données!$A$3:$A$17=U$1)*(données!$B$3:$B$17=U$2)*données!$L$3:$R$17)*$U121)+(SUMPRODUCT((données!$L$2:$R$2=$I121)*(données!$A$3:$A$17=V$1)*(données!$B$3:$B$17=V$2)*données!$L$3:$R$17)*$V121)+(SUMPRODUCT((données!$L$2:$R$2=$I121)*(données!$A$3:$A$17=W$1)*(données!$B$3:$B$17=W$2)*données!$L$3:$R$17)*$W121)+(SUMPRODUCT((données!$L$2:$R$2=$I121)*(données!$A$3:$A$17=AA$1)*(données!$B$3:$B$17=AA$2)*données!$L$3:$R$17)*$AA121),2)</f>
        <v>0</v>
      </c>
      <c r="AE121" s="75" cm="1">
        <f t="array" aca="1" ref="AE121" ca="1">IFERROR(_xlfn.XLOOKUP(AE$1,INDIRECT("'"&amp;$A121&amp;"'!$a:$a"),INDIRECT("'"&amp;$A121&amp;"'!$f:$f"),FALSE),0)</f>
        <v>0</v>
      </c>
      <c r="AF121" s="75">
        <f t="shared" ca="1" si="17"/>
        <v>0</v>
      </c>
      <c r="AG121" s="75">
        <f t="shared" ca="1" si="18"/>
        <v>0</v>
      </c>
      <c r="AH121" s="74" cm="1">
        <f t="array" aca="1" ref="AH121" ca="1">IFERROR(_xlfn.XLOOKUP(AH$1,INDIRECT("'"&amp;$A121&amp;"'!$A:$A"),INDIRECT("'"&amp;$A121&amp;"'!$b:$b"),FALSE),0)</f>
        <v>0</v>
      </c>
      <c r="AI121" s="74">
        <f ca="1">IFERROR(_xlfn.XLOOKUP($I121,données!$A$33:$A$39,données!$D$33:$D$39,0),0)</f>
        <v>0</v>
      </c>
      <c r="AJ121" s="74">
        <f ca="1">IFERROR(_xlfn.XLOOKUP($I121,données!$A$33:$A$39,données!$E$33:$E$39,0),0)</f>
        <v>0</v>
      </c>
      <c r="AK121" s="74">
        <f ca="1">IFERROR(_xlfn.XLOOKUP($I121,données!$A$33:$A$39,données!$F$33:$F$39,0),0)</f>
        <v>0</v>
      </c>
      <c r="AL121" s="74">
        <f ca="1">IFERROR(_xlfn.XLOOKUP($I121,données!$A$33:$A$39,données!$G$33:$G$39,0),0)</f>
        <v>0</v>
      </c>
      <c r="AM121" s="74">
        <f ca="1">IFERROR(_xlfn.XLOOKUP($I121,données!$A$33:$A$39,données!$H$33:$H$39,0),0)</f>
        <v>0</v>
      </c>
      <c r="AN121" s="74"/>
      <c r="AO121" s="74"/>
      <c r="AP121" s="71"/>
      <c r="AQ121" s="82"/>
    </row>
    <row r="122" spans="1:43" s="68" customFormat="1" ht="14" x14ac:dyDescent="0.2">
      <c r="A122" s="71">
        <f t="shared" si="15"/>
        <v>118</v>
      </c>
      <c r="B122" s="71">
        <f t="shared" ca="1" si="23"/>
        <v>0</v>
      </c>
      <c r="C122" s="71">
        <f t="shared" ca="1" si="23"/>
        <v>0</v>
      </c>
      <c r="D122" s="71">
        <f t="shared" ca="1" si="23"/>
        <v>0</v>
      </c>
      <c r="E122" s="71">
        <f t="shared" ca="1" si="23"/>
        <v>0</v>
      </c>
      <c r="F122" s="71">
        <f t="shared" ca="1" si="23"/>
        <v>0</v>
      </c>
      <c r="G122" s="89">
        <f t="shared" ca="1" si="23"/>
        <v>0</v>
      </c>
      <c r="H122" s="72" cm="1">
        <f t="array" aca="1" ref="H122" ca="1">IFERROR(_xlfn.XLOOKUP(H$1,INDIRECT("'"&amp;$A122&amp;"'!$A:$A"),INDIRECT("'"&amp;$A122&amp;"'!$b:$b"),FALSE),0)</f>
        <v>0</v>
      </c>
      <c r="I122" s="71" cm="1">
        <f t="array" aca="1" ref="I122" ca="1">IFERROR(IF($H122="Oui",_xlfn.XLOOKUP(I$2,INDIRECT("'"&amp;$A122&amp;"'!$A:$A"),INDIRECT("'"&amp;$A122&amp;"'!$b:$b"),FALSE),_xlfn.XLOOKUP(I$1,INDIRECT("'"&amp;$A122&amp;"'!$C$19:$C$25"),INDIRECT("'"&amp;$A122&amp;"'!$A$19:$A$25"),données!$A$39)),0)</f>
        <v>0</v>
      </c>
      <c r="J122" s="73">
        <f t="shared" ca="1" si="19"/>
        <v>0</v>
      </c>
      <c r="K122" s="74">
        <f t="shared" ca="1" si="24"/>
        <v>0</v>
      </c>
      <c r="L122" s="74">
        <f t="shared" ca="1" si="24"/>
        <v>0</v>
      </c>
      <c r="M122" s="74">
        <f t="shared" ca="1" si="24"/>
        <v>0</v>
      </c>
      <c r="N122" s="74">
        <f t="shared" ca="1" si="24"/>
        <v>0</v>
      </c>
      <c r="O122" s="74">
        <f t="shared" ca="1" si="24"/>
        <v>0</v>
      </c>
      <c r="P122" s="74">
        <f t="shared" ca="1" si="24"/>
        <v>0</v>
      </c>
      <c r="Q122" s="74">
        <f t="shared" ca="1" si="24"/>
        <v>0</v>
      </c>
      <c r="R122" s="74">
        <f t="shared" ca="1" si="24"/>
        <v>0</v>
      </c>
      <c r="S122" s="74">
        <f t="shared" ca="1" si="24"/>
        <v>0</v>
      </c>
      <c r="T122" s="74">
        <f t="shared" ca="1" si="24"/>
        <v>0</v>
      </c>
      <c r="U122" s="74">
        <f t="shared" ca="1" si="24"/>
        <v>0</v>
      </c>
      <c r="V122" s="74">
        <f t="shared" ca="1" si="24"/>
        <v>0</v>
      </c>
      <c r="W122" s="74">
        <f t="shared" ca="1" si="24"/>
        <v>0</v>
      </c>
      <c r="X122" s="74">
        <f t="shared" ca="1" si="24"/>
        <v>0</v>
      </c>
      <c r="Y122" s="74">
        <f t="shared" ca="1" si="24"/>
        <v>0</v>
      </c>
      <c r="Z122" s="74">
        <f t="shared" ca="1" si="24"/>
        <v>0</v>
      </c>
      <c r="AA122" s="73">
        <f t="shared" ca="1" si="20"/>
        <v>0</v>
      </c>
      <c r="AB122" s="93"/>
      <c r="AC122" s="75">
        <f ca="1">ROUND(IF($H122="Oui",0,SUMIFS(données!$C$33:$C$39,données!$A$33:$A$39,$I122)),2)</f>
        <v>0</v>
      </c>
      <c r="AD122" s="75" cm="1">
        <f t="array" aca="1" ref="AD122" ca="1">ROUND((SUMPRODUCT((données!$L$2:$R$2=$I122)*(données!$A$3:$A$17=J$1)*(données!$B$3:$B$17=J$2)*données!$L$3:$R$17)*$J122)+(SUMPRODUCT((données!$L$2:$R$2=$I122)*(données!$A$3:$A$17=K$1)*(données!$B$3:$B$17=K$2)*données!$L$3:$R$17)*$K122)+(SUMPRODUCT((données!$L$2:$R$2=$I122)*(données!$A$3:$A$17=L$1)*(données!$B$3:$B$17=L$2)*données!$L$3:$R$17)*$L122)+(SUMPRODUCT((données!$L$2:$R$2=$I122)*(données!$A$3:$A$17=M$1)*(données!$B$3:$B$17=M$2)*données!$L$3:$R$17)*$M122)+(SUMPRODUCT((données!$L$2:$R$2=$I122)*(données!$A$3:$A$17=N$1)*(données!$B$3:$B$17=N$2)*données!$L$3:$R$17)*$N122)+(SUMPRODUCT((données!$L$2:$R$2=$I122)*(données!$A$3:$A$17=O$1)*(données!$B$3:$B$17=O$2)*données!$L$3:$R$17)*$O122)+(SUMPRODUCT((données!$L$2:$R$2=$I122)*(données!$A$3:$A$17=P$1)*(données!$B$3:$B$17=Q$2)*données!$L$3:$R$17)*$P122)+(SUMPRODUCT((données!$L$2:$R$2=$I122)*(données!$A$3:$A$17=Q$1)*(données!$B$3:$B$17=Q$2)*données!$L$3:$R$17)*$Q122)+(SUMPRODUCT((données!$L$2:$R$2=$I122)*(données!$A$3:$A$17=R$1)*(données!$B$3:$B$17=R$2)*données!$L$3:$R$17)*$R122)+(SUMPRODUCT((données!$L$2:$R$2=$I122)*(données!$A$3:$A$17=S$1)*(données!$B$3:$B$17=S$2)*données!$L$3:$R$17)*$S122)+(SUMPRODUCT((données!$L$2:$R$2=$I122)*(données!$A$3:$A$17=T$1)*(données!$B$3:$B$17=T$2)*données!$L$3:$R$17)*$T122)+(SUMPRODUCT((données!$L$2:$R$2=$I122)*(données!$A$3:$A$17=U$1)*(données!$B$3:$B$17=U$2)*données!$L$3:$R$17)*$U122)+(SUMPRODUCT((données!$L$2:$R$2=$I122)*(données!$A$3:$A$17=V$1)*(données!$B$3:$B$17=V$2)*données!$L$3:$R$17)*$V122)+(SUMPRODUCT((données!$L$2:$R$2=$I122)*(données!$A$3:$A$17=W$1)*(données!$B$3:$B$17=W$2)*données!$L$3:$R$17)*$W122)+(SUMPRODUCT((données!$L$2:$R$2=$I122)*(données!$A$3:$A$17=AA$1)*(données!$B$3:$B$17=AA$2)*données!$L$3:$R$17)*$AA122),2)</f>
        <v>0</v>
      </c>
      <c r="AE122" s="75" cm="1">
        <f t="array" aca="1" ref="AE122" ca="1">IFERROR(_xlfn.XLOOKUP(AE$1,INDIRECT("'"&amp;$A122&amp;"'!$a:$a"),INDIRECT("'"&amp;$A122&amp;"'!$f:$f"),FALSE),0)</f>
        <v>0</v>
      </c>
      <c r="AF122" s="75">
        <f t="shared" ca="1" si="17"/>
        <v>0</v>
      </c>
      <c r="AG122" s="75">
        <f t="shared" ca="1" si="18"/>
        <v>0</v>
      </c>
      <c r="AH122" s="74" cm="1">
        <f t="array" aca="1" ref="AH122" ca="1">IFERROR(_xlfn.XLOOKUP(AH$1,INDIRECT("'"&amp;$A122&amp;"'!$A:$A"),INDIRECT("'"&amp;$A122&amp;"'!$b:$b"),FALSE),0)</f>
        <v>0</v>
      </c>
      <c r="AI122" s="74">
        <f ca="1">IFERROR(_xlfn.XLOOKUP($I122,données!$A$33:$A$39,données!$D$33:$D$39,0),0)</f>
        <v>0</v>
      </c>
      <c r="AJ122" s="74">
        <f ca="1">IFERROR(_xlfn.XLOOKUP($I122,données!$A$33:$A$39,données!$E$33:$E$39,0),0)</f>
        <v>0</v>
      </c>
      <c r="AK122" s="74">
        <f ca="1">IFERROR(_xlfn.XLOOKUP($I122,données!$A$33:$A$39,données!$F$33:$F$39,0),0)</f>
        <v>0</v>
      </c>
      <c r="AL122" s="74">
        <f ca="1">IFERROR(_xlfn.XLOOKUP($I122,données!$A$33:$A$39,données!$G$33:$G$39,0),0)</f>
        <v>0</v>
      </c>
      <c r="AM122" s="74">
        <f ca="1">IFERROR(_xlfn.XLOOKUP($I122,données!$A$33:$A$39,données!$H$33:$H$39,0),0)</f>
        <v>0</v>
      </c>
      <c r="AN122" s="74"/>
      <c r="AO122" s="74"/>
      <c r="AP122" s="71"/>
      <c r="AQ122" s="82"/>
    </row>
    <row r="123" spans="1:43" s="68" customFormat="1" ht="14" x14ac:dyDescent="0.2">
      <c r="A123" s="71">
        <f t="shared" si="15"/>
        <v>119</v>
      </c>
      <c r="B123" s="71">
        <f t="shared" ca="1" si="23"/>
        <v>0</v>
      </c>
      <c r="C123" s="71">
        <f t="shared" ca="1" si="23"/>
        <v>0</v>
      </c>
      <c r="D123" s="71">
        <f t="shared" ca="1" si="23"/>
        <v>0</v>
      </c>
      <c r="E123" s="71">
        <f t="shared" ca="1" si="23"/>
        <v>0</v>
      </c>
      <c r="F123" s="71">
        <f t="shared" ca="1" si="23"/>
        <v>0</v>
      </c>
      <c r="G123" s="89">
        <f t="shared" ca="1" si="23"/>
        <v>0</v>
      </c>
      <c r="H123" s="72" cm="1">
        <f t="array" aca="1" ref="H123" ca="1">IFERROR(_xlfn.XLOOKUP(H$1,INDIRECT("'"&amp;$A123&amp;"'!$A:$A"),INDIRECT("'"&amp;$A123&amp;"'!$b:$b"),FALSE),0)</f>
        <v>0</v>
      </c>
      <c r="I123" s="71" cm="1">
        <f t="array" aca="1" ref="I123" ca="1">IFERROR(IF($H123="Oui",_xlfn.XLOOKUP(I$2,INDIRECT("'"&amp;$A123&amp;"'!$A:$A"),INDIRECT("'"&amp;$A123&amp;"'!$b:$b"),FALSE),_xlfn.XLOOKUP(I$1,INDIRECT("'"&amp;$A123&amp;"'!$C$19:$C$25"),INDIRECT("'"&amp;$A123&amp;"'!$A$19:$A$25"),données!$A$39)),0)</f>
        <v>0</v>
      </c>
      <c r="J123" s="73">
        <f t="shared" ca="1" si="19"/>
        <v>0</v>
      </c>
      <c r="K123" s="74">
        <f t="shared" ca="1" si="24"/>
        <v>0</v>
      </c>
      <c r="L123" s="74">
        <f t="shared" ca="1" si="24"/>
        <v>0</v>
      </c>
      <c r="M123" s="74">
        <f t="shared" ca="1" si="24"/>
        <v>0</v>
      </c>
      <c r="N123" s="74">
        <f t="shared" ca="1" si="24"/>
        <v>0</v>
      </c>
      <c r="O123" s="74">
        <f t="shared" ca="1" si="24"/>
        <v>0</v>
      </c>
      <c r="P123" s="74">
        <f t="shared" ca="1" si="24"/>
        <v>0</v>
      </c>
      <c r="Q123" s="74">
        <f t="shared" ca="1" si="24"/>
        <v>0</v>
      </c>
      <c r="R123" s="74">
        <f t="shared" ca="1" si="24"/>
        <v>0</v>
      </c>
      <c r="S123" s="74">
        <f t="shared" ca="1" si="24"/>
        <v>0</v>
      </c>
      <c r="T123" s="74">
        <f t="shared" ca="1" si="24"/>
        <v>0</v>
      </c>
      <c r="U123" s="74">
        <f t="shared" ca="1" si="24"/>
        <v>0</v>
      </c>
      <c r="V123" s="74">
        <f t="shared" ca="1" si="24"/>
        <v>0</v>
      </c>
      <c r="W123" s="74">
        <f t="shared" ca="1" si="24"/>
        <v>0</v>
      </c>
      <c r="X123" s="74">
        <f t="shared" ca="1" si="24"/>
        <v>0</v>
      </c>
      <c r="Y123" s="74">
        <f t="shared" ca="1" si="24"/>
        <v>0</v>
      </c>
      <c r="Z123" s="74">
        <f t="shared" ca="1" si="24"/>
        <v>0</v>
      </c>
      <c r="AA123" s="73">
        <f t="shared" ca="1" si="20"/>
        <v>0</v>
      </c>
      <c r="AB123" s="93"/>
      <c r="AC123" s="75">
        <f ca="1">ROUND(IF($H123="Oui",0,SUMIFS(données!$C$33:$C$39,données!$A$33:$A$39,$I123)),2)</f>
        <v>0</v>
      </c>
      <c r="AD123" s="75" cm="1">
        <f t="array" aca="1" ref="AD123" ca="1">ROUND((SUMPRODUCT((données!$L$2:$R$2=$I123)*(données!$A$3:$A$17=J$1)*(données!$B$3:$B$17=J$2)*données!$L$3:$R$17)*$J123)+(SUMPRODUCT((données!$L$2:$R$2=$I123)*(données!$A$3:$A$17=K$1)*(données!$B$3:$B$17=K$2)*données!$L$3:$R$17)*$K123)+(SUMPRODUCT((données!$L$2:$R$2=$I123)*(données!$A$3:$A$17=L$1)*(données!$B$3:$B$17=L$2)*données!$L$3:$R$17)*$L123)+(SUMPRODUCT((données!$L$2:$R$2=$I123)*(données!$A$3:$A$17=M$1)*(données!$B$3:$B$17=M$2)*données!$L$3:$R$17)*$M123)+(SUMPRODUCT((données!$L$2:$R$2=$I123)*(données!$A$3:$A$17=N$1)*(données!$B$3:$B$17=N$2)*données!$L$3:$R$17)*$N123)+(SUMPRODUCT((données!$L$2:$R$2=$I123)*(données!$A$3:$A$17=O$1)*(données!$B$3:$B$17=O$2)*données!$L$3:$R$17)*$O123)+(SUMPRODUCT((données!$L$2:$R$2=$I123)*(données!$A$3:$A$17=P$1)*(données!$B$3:$B$17=Q$2)*données!$L$3:$R$17)*$P123)+(SUMPRODUCT((données!$L$2:$R$2=$I123)*(données!$A$3:$A$17=Q$1)*(données!$B$3:$B$17=Q$2)*données!$L$3:$R$17)*$Q123)+(SUMPRODUCT((données!$L$2:$R$2=$I123)*(données!$A$3:$A$17=R$1)*(données!$B$3:$B$17=R$2)*données!$L$3:$R$17)*$R123)+(SUMPRODUCT((données!$L$2:$R$2=$I123)*(données!$A$3:$A$17=S$1)*(données!$B$3:$B$17=S$2)*données!$L$3:$R$17)*$S123)+(SUMPRODUCT((données!$L$2:$R$2=$I123)*(données!$A$3:$A$17=T$1)*(données!$B$3:$B$17=T$2)*données!$L$3:$R$17)*$T123)+(SUMPRODUCT((données!$L$2:$R$2=$I123)*(données!$A$3:$A$17=U$1)*(données!$B$3:$B$17=U$2)*données!$L$3:$R$17)*$U123)+(SUMPRODUCT((données!$L$2:$R$2=$I123)*(données!$A$3:$A$17=V$1)*(données!$B$3:$B$17=V$2)*données!$L$3:$R$17)*$V123)+(SUMPRODUCT((données!$L$2:$R$2=$I123)*(données!$A$3:$A$17=W$1)*(données!$B$3:$B$17=W$2)*données!$L$3:$R$17)*$W123)+(SUMPRODUCT((données!$L$2:$R$2=$I123)*(données!$A$3:$A$17=AA$1)*(données!$B$3:$B$17=AA$2)*données!$L$3:$R$17)*$AA123),2)</f>
        <v>0</v>
      </c>
      <c r="AE123" s="75" cm="1">
        <f t="array" aca="1" ref="AE123" ca="1">IFERROR(_xlfn.XLOOKUP(AE$1,INDIRECT("'"&amp;$A123&amp;"'!$a:$a"),INDIRECT("'"&amp;$A123&amp;"'!$f:$f"),FALSE),0)</f>
        <v>0</v>
      </c>
      <c r="AF123" s="75">
        <f t="shared" ca="1" si="17"/>
        <v>0</v>
      </c>
      <c r="AG123" s="75">
        <f t="shared" ca="1" si="18"/>
        <v>0</v>
      </c>
      <c r="AH123" s="74" cm="1">
        <f t="array" aca="1" ref="AH123" ca="1">IFERROR(_xlfn.XLOOKUP(AH$1,INDIRECT("'"&amp;$A123&amp;"'!$A:$A"),INDIRECT("'"&amp;$A123&amp;"'!$b:$b"),FALSE),0)</f>
        <v>0</v>
      </c>
      <c r="AI123" s="74">
        <f ca="1">IFERROR(_xlfn.XLOOKUP($I123,données!$A$33:$A$39,données!$D$33:$D$39,0),0)</f>
        <v>0</v>
      </c>
      <c r="AJ123" s="74">
        <f ca="1">IFERROR(_xlfn.XLOOKUP($I123,données!$A$33:$A$39,données!$E$33:$E$39,0),0)</f>
        <v>0</v>
      </c>
      <c r="AK123" s="74">
        <f ca="1">IFERROR(_xlfn.XLOOKUP($I123,données!$A$33:$A$39,données!$F$33:$F$39,0),0)</f>
        <v>0</v>
      </c>
      <c r="AL123" s="74">
        <f ca="1">IFERROR(_xlfn.XLOOKUP($I123,données!$A$33:$A$39,données!$G$33:$G$39,0),0)</f>
        <v>0</v>
      </c>
      <c r="AM123" s="74">
        <f ca="1">IFERROR(_xlfn.XLOOKUP($I123,données!$A$33:$A$39,données!$H$33:$H$39,0),0)</f>
        <v>0</v>
      </c>
      <c r="AN123" s="74"/>
      <c r="AO123" s="74"/>
      <c r="AP123" s="71"/>
      <c r="AQ123" s="82"/>
    </row>
    <row r="124" spans="1:43" s="68" customFormat="1" ht="14" x14ac:dyDescent="0.2">
      <c r="A124" s="71">
        <f t="shared" si="15"/>
        <v>120</v>
      </c>
      <c r="B124" s="71">
        <f t="shared" ca="1" si="23"/>
        <v>0</v>
      </c>
      <c r="C124" s="71">
        <f t="shared" ca="1" si="23"/>
        <v>0</v>
      </c>
      <c r="D124" s="71">
        <f t="shared" ca="1" si="23"/>
        <v>0</v>
      </c>
      <c r="E124" s="71">
        <f t="shared" ca="1" si="23"/>
        <v>0</v>
      </c>
      <c r="F124" s="71">
        <f t="shared" ca="1" si="23"/>
        <v>0</v>
      </c>
      <c r="G124" s="89">
        <f t="shared" ca="1" si="23"/>
        <v>0</v>
      </c>
      <c r="H124" s="72" cm="1">
        <f t="array" aca="1" ref="H124" ca="1">IFERROR(_xlfn.XLOOKUP(H$1,INDIRECT("'"&amp;$A124&amp;"'!$A:$A"),INDIRECT("'"&amp;$A124&amp;"'!$b:$b"),FALSE),0)</f>
        <v>0</v>
      </c>
      <c r="I124" s="71" cm="1">
        <f t="array" aca="1" ref="I124" ca="1">IFERROR(IF($H124="Oui",_xlfn.XLOOKUP(I$2,INDIRECT("'"&amp;$A124&amp;"'!$A:$A"),INDIRECT("'"&amp;$A124&amp;"'!$b:$b"),FALSE),_xlfn.XLOOKUP(I$1,INDIRECT("'"&amp;$A124&amp;"'!$C$19:$C$25"),INDIRECT("'"&amp;$A124&amp;"'!$A$19:$A$25"),données!$A$39)),0)</f>
        <v>0</v>
      </c>
      <c r="J124" s="73">
        <f t="shared" ca="1" si="19"/>
        <v>0</v>
      </c>
      <c r="K124" s="74">
        <f t="shared" ca="1" si="24"/>
        <v>0</v>
      </c>
      <c r="L124" s="74">
        <f t="shared" ca="1" si="24"/>
        <v>0</v>
      </c>
      <c r="M124" s="74">
        <f t="shared" ca="1" si="24"/>
        <v>0</v>
      </c>
      <c r="N124" s="74">
        <f t="shared" ca="1" si="24"/>
        <v>0</v>
      </c>
      <c r="O124" s="74">
        <f t="shared" ca="1" si="24"/>
        <v>0</v>
      </c>
      <c r="P124" s="74">
        <f t="shared" ca="1" si="24"/>
        <v>0</v>
      </c>
      <c r="Q124" s="74">
        <f t="shared" ca="1" si="24"/>
        <v>0</v>
      </c>
      <c r="R124" s="74">
        <f t="shared" ca="1" si="24"/>
        <v>0</v>
      </c>
      <c r="S124" s="74">
        <f t="shared" ca="1" si="24"/>
        <v>0</v>
      </c>
      <c r="T124" s="74">
        <f t="shared" ca="1" si="24"/>
        <v>0</v>
      </c>
      <c r="U124" s="74">
        <f t="shared" ca="1" si="24"/>
        <v>0</v>
      </c>
      <c r="V124" s="74">
        <f t="shared" ca="1" si="24"/>
        <v>0</v>
      </c>
      <c r="W124" s="74">
        <f t="shared" ca="1" si="24"/>
        <v>0</v>
      </c>
      <c r="X124" s="74">
        <f t="shared" ca="1" si="24"/>
        <v>0</v>
      </c>
      <c r="Y124" s="74">
        <f t="shared" ca="1" si="24"/>
        <v>0</v>
      </c>
      <c r="Z124" s="74">
        <f t="shared" ca="1" si="24"/>
        <v>0</v>
      </c>
      <c r="AA124" s="73">
        <f t="shared" ca="1" si="20"/>
        <v>0</v>
      </c>
      <c r="AB124" s="93"/>
      <c r="AC124" s="75">
        <f ca="1">ROUND(IF($H124="Oui",0,SUMIFS(données!$C$33:$C$39,données!$A$33:$A$39,$I124)),2)</f>
        <v>0</v>
      </c>
      <c r="AD124" s="75" cm="1">
        <f t="array" aca="1" ref="AD124" ca="1">ROUND((SUMPRODUCT((données!$L$2:$R$2=$I124)*(données!$A$3:$A$17=J$1)*(données!$B$3:$B$17=J$2)*données!$L$3:$R$17)*$J124)+(SUMPRODUCT((données!$L$2:$R$2=$I124)*(données!$A$3:$A$17=K$1)*(données!$B$3:$B$17=K$2)*données!$L$3:$R$17)*$K124)+(SUMPRODUCT((données!$L$2:$R$2=$I124)*(données!$A$3:$A$17=L$1)*(données!$B$3:$B$17=L$2)*données!$L$3:$R$17)*$L124)+(SUMPRODUCT((données!$L$2:$R$2=$I124)*(données!$A$3:$A$17=M$1)*(données!$B$3:$B$17=M$2)*données!$L$3:$R$17)*$M124)+(SUMPRODUCT((données!$L$2:$R$2=$I124)*(données!$A$3:$A$17=N$1)*(données!$B$3:$B$17=N$2)*données!$L$3:$R$17)*$N124)+(SUMPRODUCT((données!$L$2:$R$2=$I124)*(données!$A$3:$A$17=O$1)*(données!$B$3:$B$17=O$2)*données!$L$3:$R$17)*$O124)+(SUMPRODUCT((données!$L$2:$R$2=$I124)*(données!$A$3:$A$17=P$1)*(données!$B$3:$B$17=Q$2)*données!$L$3:$R$17)*$P124)+(SUMPRODUCT((données!$L$2:$R$2=$I124)*(données!$A$3:$A$17=Q$1)*(données!$B$3:$B$17=Q$2)*données!$L$3:$R$17)*$Q124)+(SUMPRODUCT((données!$L$2:$R$2=$I124)*(données!$A$3:$A$17=R$1)*(données!$B$3:$B$17=R$2)*données!$L$3:$R$17)*$R124)+(SUMPRODUCT((données!$L$2:$R$2=$I124)*(données!$A$3:$A$17=S$1)*(données!$B$3:$B$17=S$2)*données!$L$3:$R$17)*$S124)+(SUMPRODUCT((données!$L$2:$R$2=$I124)*(données!$A$3:$A$17=T$1)*(données!$B$3:$B$17=T$2)*données!$L$3:$R$17)*$T124)+(SUMPRODUCT((données!$L$2:$R$2=$I124)*(données!$A$3:$A$17=U$1)*(données!$B$3:$B$17=U$2)*données!$L$3:$R$17)*$U124)+(SUMPRODUCT((données!$L$2:$R$2=$I124)*(données!$A$3:$A$17=V$1)*(données!$B$3:$B$17=V$2)*données!$L$3:$R$17)*$V124)+(SUMPRODUCT((données!$L$2:$R$2=$I124)*(données!$A$3:$A$17=W$1)*(données!$B$3:$B$17=W$2)*données!$L$3:$R$17)*$W124)+(SUMPRODUCT((données!$L$2:$R$2=$I124)*(données!$A$3:$A$17=AA$1)*(données!$B$3:$B$17=AA$2)*données!$L$3:$R$17)*$AA124),2)</f>
        <v>0</v>
      </c>
      <c r="AE124" s="75" cm="1">
        <f t="array" aca="1" ref="AE124" ca="1">IFERROR(_xlfn.XLOOKUP(AE$1,INDIRECT("'"&amp;$A124&amp;"'!$a:$a"),INDIRECT("'"&amp;$A124&amp;"'!$f:$f"),FALSE),0)</f>
        <v>0</v>
      </c>
      <c r="AF124" s="75">
        <f t="shared" ca="1" si="17"/>
        <v>0</v>
      </c>
      <c r="AG124" s="75">
        <f t="shared" ca="1" si="18"/>
        <v>0</v>
      </c>
      <c r="AH124" s="74" cm="1">
        <f t="array" aca="1" ref="AH124" ca="1">IFERROR(_xlfn.XLOOKUP(AH$1,INDIRECT("'"&amp;$A124&amp;"'!$A:$A"),INDIRECT("'"&amp;$A124&amp;"'!$b:$b"),FALSE),0)</f>
        <v>0</v>
      </c>
      <c r="AI124" s="74">
        <f ca="1">IFERROR(_xlfn.XLOOKUP($I124,données!$A$33:$A$39,données!$D$33:$D$39,0),0)</f>
        <v>0</v>
      </c>
      <c r="AJ124" s="74">
        <f ca="1">IFERROR(_xlfn.XLOOKUP($I124,données!$A$33:$A$39,données!$E$33:$E$39,0),0)</f>
        <v>0</v>
      </c>
      <c r="AK124" s="74">
        <f ca="1">IFERROR(_xlfn.XLOOKUP($I124,données!$A$33:$A$39,données!$F$33:$F$39,0),0)</f>
        <v>0</v>
      </c>
      <c r="AL124" s="74">
        <f ca="1">IFERROR(_xlfn.XLOOKUP($I124,données!$A$33:$A$39,données!$G$33:$G$39,0),0)</f>
        <v>0</v>
      </c>
      <c r="AM124" s="74">
        <f ca="1">IFERROR(_xlfn.XLOOKUP($I124,données!$A$33:$A$39,données!$H$33:$H$39,0),0)</f>
        <v>0</v>
      </c>
      <c r="AN124" s="74"/>
      <c r="AO124" s="74"/>
      <c r="AP124" s="71"/>
      <c r="AQ124" s="82"/>
    </row>
    <row r="125" spans="1:43" s="68" customFormat="1" ht="14" x14ac:dyDescent="0.2">
      <c r="A125" s="71">
        <f t="shared" si="15"/>
        <v>121</v>
      </c>
      <c r="B125" s="71">
        <f t="shared" ca="1" si="23"/>
        <v>0</v>
      </c>
      <c r="C125" s="71">
        <f t="shared" ca="1" si="23"/>
        <v>0</v>
      </c>
      <c r="D125" s="71">
        <f t="shared" ca="1" si="23"/>
        <v>0</v>
      </c>
      <c r="E125" s="71">
        <f t="shared" ca="1" si="23"/>
        <v>0</v>
      </c>
      <c r="F125" s="71">
        <f t="shared" ca="1" si="23"/>
        <v>0</v>
      </c>
      <c r="G125" s="89">
        <f t="shared" ca="1" si="23"/>
        <v>0</v>
      </c>
      <c r="H125" s="72" cm="1">
        <f t="array" aca="1" ref="H125" ca="1">IFERROR(_xlfn.XLOOKUP(H$1,INDIRECT("'"&amp;$A125&amp;"'!$A:$A"),INDIRECT("'"&amp;$A125&amp;"'!$b:$b"),FALSE),0)</f>
        <v>0</v>
      </c>
      <c r="I125" s="71" cm="1">
        <f t="array" aca="1" ref="I125" ca="1">IFERROR(IF($H125="Oui",_xlfn.XLOOKUP(I$2,INDIRECT("'"&amp;$A125&amp;"'!$A:$A"),INDIRECT("'"&amp;$A125&amp;"'!$b:$b"),FALSE),_xlfn.XLOOKUP(I$1,INDIRECT("'"&amp;$A125&amp;"'!$C$19:$C$25"),INDIRECT("'"&amp;$A125&amp;"'!$A$19:$A$25"),données!$A$39)),0)</f>
        <v>0</v>
      </c>
      <c r="J125" s="73">
        <f t="shared" ca="1" si="19"/>
        <v>0</v>
      </c>
      <c r="K125" s="74">
        <f t="shared" ca="1" si="24"/>
        <v>0</v>
      </c>
      <c r="L125" s="74">
        <f t="shared" ca="1" si="24"/>
        <v>0</v>
      </c>
      <c r="M125" s="74">
        <f t="shared" ca="1" si="24"/>
        <v>0</v>
      </c>
      <c r="N125" s="74">
        <f t="shared" ca="1" si="24"/>
        <v>0</v>
      </c>
      <c r="O125" s="74">
        <f t="shared" ca="1" si="24"/>
        <v>0</v>
      </c>
      <c r="P125" s="74">
        <f t="shared" ca="1" si="24"/>
        <v>0</v>
      </c>
      <c r="Q125" s="74">
        <f t="shared" ca="1" si="24"/>
        <v>0</v>
      </c>
      <c r="R125" s="74">
        <f t="shared" ca="1" si="24"/>
        <v>0</v>
      </c>
      <c r="S125" s="74">
        <f t="shared" ca="1" si="24"/>
        <v>0</v>
      </c>
      <c r="T125" s="74">
        <f t="shared" ca="1" si="24"/>
        <v>0</v>
      </c>
      <c r="U125" s="74">
        <f t="shared" ca="1" si="24"/>
        <v>0</v>
      </c>
      <c r="V125" s="74">
        <f t="shared" ca="1" si="24"/>
        <v>0</v>
      </c>
      <c r="W125" s="74">
        <f t="shared" ca="1" si="24"/>
        <v>0</v>
      </c>
      <c r="X125" s="74">
        <f t="shared" ca="1" si="24"/>
        <v>0</v>
      </c>
      <c r="Y125" s="74">
        <f t="shared" ca="1" si="24"/>
        <v>0</v>
      </c>
      <c r="Z125" s="74">
        <f t="shared" ca="1" si="24"/>
        <v>0</v>
      </c>
      <c r="AA125" s="73">
        <f t="shared" ca="1" si="20"/>
        <v>0</v>
      </c>
      <c r="AB125" s="93"/>
      <c r="AC125" s="75">
        <f ca="1">ROUND(IF($H125="Oui",0,SUMIFS(données!$C$33:$C$39,données!$A$33:$A$39,$I125)),2)</f>
        <v>0</v>
      </c>
      <c r="AD125" s="75" cm="1">
        <f t="array" aca="1" ref="AD125" ca="1">ROUND((SUMPRODUCT((données!$L$2:$R$2=$I125)*(données!$A$3:$A$17=J$1)*(données!$B$3:$B$17=J$2)*données!$L$3:$R$17)*$J125)+(SUMPRODUCT((données!$L$2:$R$2=$I125)*(données!$A$3:$A$17=K$1)*(données!$B$3:$B$17=K$2)*données!$L$3:$R$17)*$K125)+(SUMPRODUCT((données!$L$2:$R$2=$I125)*(données!$A$3:$A$17=L$1)*(données!$B$3:$B$17=L$2)*données!$L$3:$R$17)*$L125)+(SUMPRODUCT((données!$L$2:$R$2=$I125)*(données!$A$3:$A$17=M$1)*(données!$B$3:$B$17=M$2)*données!$L$3:$R$17)*$M125)+(SUMPRODUCT((données!$L$2:$R$2=$I125)*(données!$A$3:$A$17=N$1)*(données!$B$3:$B$17=N$2)*données!$L$3:$R$17)*$N125)+(SUMPRODUCT((données!$L$2:$R$2=$I125)*(données!$A$3:$A$17=O$1)*(données!$B$3:$B$17=O$2)*données!$L$3:$R$17)*$O125)+(SUMPRODUCT((données!$L$2:$R$2=$I125)*(données!$A$3:$A$17=P$1)*(données!$B$3:$B$17=Q$2)*données!$L$3:$R$17)*$P125)+(SUMPRODUCT((données!$L$2:$R$2=$I125)*(données!$A$3:$A$17=Q$1)*(données!$B$3:$B$17=Q$2)*données!$L$3:$R$17)*$Q125)+(SUMPRODUCT((données!$L$2:$R$2=$I125)*(données!$A$3:$A$17=R$1)*(données!$B$3:$B$17=R$2)*données!$L$3:$R$17)*$R125)+(SUMPRODUCT((données!$L$2:$R$2=$I125)*(données!$A$3:$A$17=S$1)*(données!$B$3:$B$17=S$2)*données!$L$3:$R$17)*$S125)+(SUMPRODUCT((données!$L$2:$R$2=$I125)*(données!$A$3:$A$17=T$1)*(données!$B$3:$B$17=T$2)*données!$L$3:$R$17)*$T125)+(SUMPRODUCT((données!$L$2:$R$2=$I125)*(données!$A$3:$A$17=U$1)*(données!$B$3:$B$17=U$2)*données!$L$3:$R$17)*$U125)+(SUMPRODUCT((données!$L$2:$R$2=$I125)*(données!$A$3:$A$17=V$1)*(données!$B$3:$B$17=V$2)*données!$L$3:$R$17)*$V125)+(SUMPRODUCT((données!$L$2:$R$2=$I125)*(données!$A$3:$A$17=W$1)*(données!$B$3:$B$17=W$2)*données!$L$3:$R$17)*$W125)+(SUMPRODUCT((données!$L$2:$R$2=$I125)*(données!$A$3:$A$17=AA$1)*(données!$B$3:$B$17=AA$2)*données!$L$3:$R$17)*$AA125),2)</f>
        <v>0</v>
      </c>
      <c r="AE125" s="75" cm="1">
        <f t="array" aca="1" ref="AE125" ca="1">IFERROR(_xlfn.XLOOKUP(AE$1,INDIRECT("'"&amp;$A125&amp;"'!$a:$a"),INDIRECT("'"&amp;$A125&amp;"'!$f:$f"),FALSE),0)</f>
        <v>0</v>
      </c>
      <c r="AF125" s="75">
        <f t="shared" ca="1" si="17"/>
        <v>0</v>
      </c>
      <c r="AG125" s="75">
        <f t="shared" ca="1" si="18"/>
        <v>0</v>
      </c>
      <c r="AH125" s="74" cm="1">
        <f t="array" aca="1" ref="AH125" ca="1">IFERROR(_xlfn.XLOOKUP(AH$1,INDIRECT("'"&amp;$A125&amp;"'!$A:$A"),INDIRECT("'"&amp;$A125&amp;"'!$b:$b"),FALSE),0)</f>
        <v>0</v>
      </c>
      <c r="AI125" s="74">
        <f ca="1">IFERROR(_xlfn.XLOOKUP($I125,données!$A$33:$A$39,données!$D$33:$D$39,0),0)</f>
        <v>0</v>
      </c>
      <c r="AJ125" s="74">
        <f ca="1">IFERROR(_xlfn.XLOOKUP($I125,données!$A$33:$A$39,données!$E$33:$E$39,0),0)</f>
        <v>0</v>
      </c>
      <c r="AK125" s="74">
        <f ca="1">IFERROR(_xlfn.XLOOKUP($I125,données!$A$33:$A$39,données!$F$33:$F$39,0),0)</f>
        <v>0</v>
      </c>
      <c r="AL125" s="74">
        <f ca="1">IFERROR(_xlfn.XLOOKUP($I125,données!$A$33:$A$39,données!$G$33:$G$39,0),0)</f>
        <v>0</v>
      </c>
      <c r="AM125" s="74">
        <f ca="1">IFERROR(_xlfn.XLOOKUP($I125,données!$A$33:$A$39,données!$H$33:$H$39,0),0)</f>
        <v>0</v>
      </c>
      <c r="AN125" s="74"/>
      <c r="AO125" s="74"/>
      <c r="AP125" s="71"/>
      <c r="AQ125" s="82"/>
    </row>
    <row r="126" spans="1:43" s="68" customFormat="1" ht="14" x14ac:dyDescent="0.2">
      <c r="A126" s="71">
        <f t="shared" si="15"/>
        <v>122</v>
      </c>
      <c r="B126" s="71">
        <f t="shared" ca="1" si="23"/>
        <v>0</v>
      </c>
      <c r="C126" s="71">
        <f t="shared" ca="1" si="23"/>
        <v>0</v>
      </c>
      <c r="D126" s="71">
        <f t="shared" ca="1" si="23"/>
        <v>0</v>
      </c>
      <c r="E126" s="71">
        <f t="shared" ca="1" si="23"/>
        <v>0</v>
      </c>
      <c r="F126" s="71">
        <f t="shared" ca="1" si="23"/>
        <v>0</v>
      </c>
      <c r="G126" s="89">
        <f t="shared" ca="1" si="23"/>
        <v>0</v>
      </c>
      <c r="H126" s="72" cm="1">
        <f t="array" aca="1" ref="H126" ca="1">IFERROR(_xlfn.XLOOKUP(H$1,INDIRECT("'"&amp;$A126&amp;"'!$A:$A"),INDIRECT("'"&amp;$A126&amp;"'!$b:$b"),FALSE),0)</f>
        <v>0</v>
      </c>
      <c r="I126" s="71" cm="1">
        <f t="array" aca="1" ref="I126" ca="1">IFERROR(IF($H126="Oui",_xlfn.XLOOKUP(I$2,INDIRECT("'"&amp;$A126&amp;"'!$A:$A"),INDIRECT("'"&amp;$A126&amp;"'!$b:$b"),FALSE),_xlfn.XLOOKUP(I$1,INDIRECT("'"&amp;$A126&amp;"'!$C$19:$C$25"),INDIRECT("'"&amp;$A126&amp;"'!$A$19:$A$25"),données!$A$39)),0)</f>
        <v>0</v>
      </c>
      <c r="J126" s="73">
        <f t="shared" ca="1" si="19"/>
        <v>0</v>
      </c>
      <c r="K126" s="74">
        <f t="shared" ca="1" si="24"/>
        <v>0</v>
      </c>
      <c r="L126" s="74">
        <f t="shared" ca="1" si="24"/>
        <v>0</v>
      </c>
      <c r="M126" s="74">
        <f t="shared" ca="1" si="24"/>
        <v>0</v>
      </c>
      <c r="N126" s="74">
        <f t="shared" ca="1" si="24"/>
        <v>0</v>
      </c>
      <c r="O126" s="74">
        <f t="shared" ca="1" si="24"/>
        <v>0</v>
      </c>
      <c r="P126" s="74">
        <f t="shared" ca="1" si="24"/>
        <v>0</v>
      </c>
      <c r="Q126" s="74">
        <f t="shared" ca="1" si="24"/>
        <v>0</v>
      </c>
      <c r="R126" s="74">
        <f t="shared" ca="1" si="24"/>
        <v>0</v>
      </c>
      <c r="S126" s="74">
        <f t="shared" ca="1" si="24"/>
        <v>0</v>
      </c>
      <c r="T126" s="74">
        <f t="shared" ca="1" si="24"/>
        <v>0</v>
      </c>
      <c r="U126" s="74">
        <f t="shared" ca="1" si="24"/>
        <v>0</v>
      </c>
      <c r="V126" s="74">
        <f t="shared" ca="1" si="24"/>
        <v>0</v>
      </c>
      <c r="W126" s="74">
        <f t="shared" ca="1" si="24"/>
        <v>0</v>
      </c>
      <c r="X126" s="74">
        <f t="shared" ca="1" si="24"/>
        <v>0</v>
      </c>
      <c r="Y126" s="74">
        <f t="shared" ca="1" si="24"/>
        <v>0</v>
      </c>
      <c r="Z126" s="74">
        <f t="shared" ca="1" si="24"/>
        <v>0</v>
      </c>
      <c r="AA126" s="73">
        <f t="shared" ca="1" si="20"/>
        <v>0</v>
      </c>
      <c r="AB126" s="93"/>
      <c r="AC126" s="75">
        <f ca="1">ROUND(IF($H126="Oui",0,SUMIFS(données!$C$33:$C$39,données!$A$33:$A$39,$I126)),2)</f>
        <v>0</v>
      </c>
      <c r="AD126" s="75" cm="1">
        <f t="array" aca="1" ref="AD126" ca="1">ROUND((SUMPRODUCT((données!$L$2:$R$2=$I126)*(données!$A$3:$A$17=J$1)*(données!$B$3:$B$17=J$2)*données!$L$3:$R$17)*$J126)+(SUMPRODUCT((données!$L$2:$R$2=$I126)*(données!$A$3:$A$17=K$1)*(données!$B$3:$B$17=K$2)*données!$L$3:$R$17)*$K126)+(SUMPRODUCT((données!$L$2:$R$2=$I126)*(données!$A$3:$A$17=L$1)*(données!$B$3:$B$17=L$2)*données!$L$3:$R$17)*$L126)+(SUMPRODUCT((données!$L$2:$R$2=$I126)*(données!$A$3:$A$17=M$1)*(données!$B$3:$B$17=M$2)*données!$L$3:$R$17)*$M126)+(SUMPRODUCT((données!$L$2:$R$2=$I126)*(données!$A$3:$A$17=N$1)*(données!$B$3:$B$17=N$2)*données!$L$3:$R$17)*$N126)+(SUMPRODUCT((données!$L$2:$R$2=$I126)*(données!$A$3:$A$17=O$1)*(données!$B$3:$B$17=O$2)*données!$L$3:$R$17)*$O126)+(SUMPRODUCT((données!$L$2:$R$2=$I126)*(données!$A$3:$A$17=P$1)*(données!$B$3:$B$17=Q$2)*données!$L$3:$R$17)*$P126)+(SUMPRODUCT((données!$L$2:$R$2=$I126)*(données!$A$3:$A$17=Q$1)*(données!$B$3:$B$17=Q$2)*données!$L$3:$R$17)*$Q126)+(SUMPRODUCT((données!$L$2:$R$2=$I126)*(données!$A$3:$A$17=R$1)*(données!$B$3:$B$17=R$2)*données!$L$3:$R$17)*$R126)+(SUMPRODUCT((données!$L$2:$R$2=$I126)*(données!$A$3:$A$17=S$1)*(données!$B$3:$B$17=S$2)*données!$L$3:$R$17)*$S126)+(SUMPRODUCT((données!$L$2:$R$2=$I126)*(données!$A$3:$A$17=T$1)*(données!$B$3:$B$17=T$2)*données!$L$3:$R$17)*$T126)+(SUMPRODUCT((données!$L$2:$R$2=$I126)*(données!$A$3:$A$17=U$1)*(données!$B$3:$B$17=U$2)*données!$L$3:$R$17)*$U126)+(SUMPRODUCT((données!$L$2:$R$2=$I126)*(données!$A$3:$A$17=V$1)*(données!$B$3:$B$17=V$2)*données!$L$3:$R$17)*$V126)+(SUMPRODUCT((données!$L$2:$R$2=$I126)*(données!$A$3:$A$17=W$1)*(données!$B$3:$B$17=W$2)*données!$L$3:$R$17)*$W126)+(SUMPRODUCT((données!$L$2:$R$2=$I126)*(données!$A$3:$A$17=AA$1)*(données!$B$3:$B$17=AA$2)*données!$L$3:$R$17)*$AA126),2)</f>
        <v>0</v>
      </c>
      <c r="AE126" s="75" cm="1">
        <f t="array" aca="1" ref="AE126" ca="1">IFERROR(_xlfn.XLOOKUP(AE$1,INDIRECT("'"&amp;$A126&amp;"'!$a:$a"),INDIRECT("'"&amp;$A126&amp;"'!$f:$f"),FALSE),0)</f>
        <v>0</v>
      </c>
      <c r="AF126" s="75">
        <f t="shared" ca="1" si="17"/>
        <v>0</v>
      </c>
      <c r="AG126" s="75">
        <f t="shared" ca="1" si="18"/>
        <v>0</v>
      </c>
      <c r="AH126" s="74" cm="1">
        <f t="array" aca="1" ref="AH126" ca="1">IFERROR(_xlfn.XLOOKUP(AH$1,INDIRECT("'"&amp;$A126&amp;"'!$A:$A"),INDIRECT("'"&amp;$A126&amp;"'!$b:$b"),FALSE),0)</f>
        <v>0</v>
      </c>
      <c r="AI126" s="74">
        <f ca="1">IFERROR(_xlfn.XLOOKUP($I126,données!$A$33:$A$39,données!$D$33:$D$39,0),0)</f>
        <v>0</v>
      </c>
      <c r="AJ126" s="74">
        <f ca="1">IFERROR(_xlfn.XLOOKUP($I126,données!$A$33:$A$39,données!$E$33:$E$39,0),0)</f>
        <v>0</v>
      </c>
      <c r="AK126" s="74">
        <f ca="1">IFERROR(_xlfn.XLOOKUP($I126,données!$A$33:$A$39,données!$F$33:$F$39,0),0)</f>
        <v>0</v>
      </c>
      <c r="AL126" s="74">
        <f ca="1">IFERROR(_xlfn.XLOOKUP($I126,données!$A$33:$A$39,données!$G$33:$G$39,0),0)</f>
        <v>0</v>
      </c>
      <c r="AM126" s="74">
        <f ca="1">IFERROR(_xlfn.XLOOKUP($I126,données!$A$33:$A$39,données!$H$33:$H$39,0),0)</f>
        <v>0</v>
      </c>
      <c r="AN126" s="74"/>
      <c r="AO126" s="74"/>
      <c r="AP126" s="71"/>
      <c r="AQ126" s="82"/>
    </row>
    <row r="127" spans="1:43" s="68" customFormat="1" ht="14" x14ac:dyDescent="0.2">
      <c r="A127" s="71">
        <f t="shared" si="15"/>
        <v>123</v>
      </c>
      <c r="B127" s="71">
        <f t="shared" ca="1" si="23"/>
        <v>0</v>
      </c>
      <c r="C127" s="71">
        <f t="shared" ca="1" si="23"/>
        <v>0</v>
      </c>
      <c r="D127" s="71">
        <f t="shared" ca="1" si="23"/>
        <v>0</v>
      </c>
      <c r="E127" s="71">
        <f t="shared" ca="1" si="23"/>
        <v>0</v>
      </c>
      <c r="F127" s="71">
        <f t="shared" ca="1" si="23"/>
        <v>0</v>
      </c>
      <c r="G127" s="89">
        <f t="shared" ca="1" si="23"/>
        <v>0</v>
      </c>
      <c r="H127" s="72" cm="1">
        <f t="array" aca="1" ref="H127" ca="1">IFERROR(_xlfn.XLOOKUP(H$1,INDIRECT("'"&amp;$A127&amp;"'!$A:$A"),INDIRECT("'"&amp;$A127&amp;"'!$b:$b"),FALSE),0)</f>
        <v>0</v>
      </c>
      <c r="I127" s="71" cm="1">
        <f t="array" aca="1" ref="I127" ca="1">IFERROR(IF($H127="Oui",_xlfn.XLOOKUP(I$2,INDIRECT("'"&amp;$A127&amp;"'!$A:$A"),INDIRECT("'"&amp;$A127&amp;"'!$b:$b"),FALSE),_xlfn.XLOOKUP(I$1,INDIRECT("'"&amp;$A127&amp;"'!$C$19:$C$25"),INDIRECT("'"&amp;$A127&amp;"'!$A$19:$A$25"),données!$A$39)),0)</f>
        <v>0</v>
      </c>
      <c r="J127" s="73">
        <f t="shared" ca="1" si="19"/>
        <v>0</v>
      </c>
      <c r="K127" s="74">
        <f t="shared" ca="1" si="24"/>
        <v>0</v>
      </c>
      <c r="L127" s="74">
        <f t="shared" ca="1" si="24"/>
        <v>0</v>
      </c>
      <c r="M127" s="74">
        <f t="shared" ca="1" si="24"/>
        <v>0</v>
      </c>
      <c r="N127" s="74">
        <f t="shared" ca="1" si="24"/>
        <v>0</v>
      </c>
      <c r="O127" s="74">
        <f t="shared" ca="1" si="24"/>
        <v>0</v>
      </c>
      <c r="P127" s="74">
        <f t="shared" ca="1" si="24"/>
        <v>0</v>
      </c>
      <c r="Q127" s="74">
        <f t="shared" ca="1" si="24"/>
        <v>0</v>
      </c>
      <c r="R127" s="74">
        <f t="shared" ca="1" si="24"/>
        <v>0</v>
      </c>
      <c r="S127" s="74">
        <f t="shared" ca="1" si="24"/>
        <v>0</v>
      </c>
      <c r="T127" s="74">
        <f t="shared" ca="1" si="24"/>
        <v>0</v>
      </c>
      <c r="U127" s="74">
        <f t="shared" ca="1" si="24"/>
        <v>0</v>
      </c>
      <c r="V127" s="74">
        <f t="shared" ca="1" si="24"/>
        <v>0</v>
      </c>
      <c r="W127" s="74">
        <f t="shared" ca="1" si="24"/>
        <v>0</v>
      </c>
      <c r="X127" s="74">
        <f t="shared" ca="1" si="24"/>
        <v>0</v>
      </c>
      <c r="Y127" s="74">
        <f t="shared" ca="1" si="24"/>
        <v>0</v>
      </c>
      <c r="Z127" s="74">
        <f t="shared" ca="1" si="24"/>
        <v>0</v>
      </c>
      <c r="AA127" s="73">
        <f t="shared" ca="1" si="20"/>
        <v>0</v>
      </c>
      <c r="AB127" s="93"/>
      <c r="AC127" s="75">
        <f ca="1">ROUND(IF($H127="Oui",0,SUMIFS(données!$C$33:$C$39,données!$A$33:$A$39,$I127)),2)</f>
        <v>0</v>
      </c>
      <c r="AD127" s="75" cm="1">
        <f t="array" aca="1" ref="AD127" ca="1">ROUND((SUMPRODUCT((données!$L$2:$R$2=$I127)*(données!$A$3:$A$17=J$1)*(données!$B$3:$B$17=J$2)*données!$L$3:$R$17)*$J127)+(SUMPRODUCT((données!$L$2:$R$2=$I127)*(données!$A$3:$A$17=K$1)*(données!$B$3:$B$17=K$2)*données!$L$3:$R$17)*$K127)+(SUMPRODUCT((données!$L$2:$R$2=$I127)*(données!$A$3:$A$17=L$1)*(données!$B$3:$B$17=L$2)*données!$L$3:$R$17)*$L127)+(SUMPRODUCT((données!$L$2:$R$2=$I127)*(données!$A$3:$A$17=M$1)*(données!$B$3:$B$17=M$2)*données!$L$3:$R$17)*$M127)+(SUMPRODUCT((données!$L$2:$R$2=$I127)*(données!$A$3:$A$17=N$1)*(données!$B$3:$B$17=N$2)*données!$L$3:$R$17)*$N127)+(SUMPRODUCT((données!$L$2:$R$2=$I127)*(données!$A$3:$A$17=O$1)*(données!$B$3:$B$17=O$2)*données!$L$3:$R$17)*$O127)+(SUMPRODUCT((données!$L$2:$R$2=$I127)*(données!$A$3:$A$17=P$1)*(données!$B$3:$B$17=Q$2)*données!$L$3:$R$17)*$P127)+(SUMPRODUCT((données!$L$2:$R$2=$I127)*(données!$A$3:$A$17=Q$1)*(données!$B$3:$B$17=Q$2)*données!$L$3:$R$17)*$Q127)+(SUMPRODUCT((données!$L$2:$R$2=$I127)*(données!$A$3:$A$17=R$1)*(données!$B$3:$B$17=R$2)*données!$L$3:$R$17)*$R127)+(SUMPRODUCT((données!$L$2:$R$2=$I127)*(données!$A$3:$A$17=S$1)*(données!$B$3:$B$17=S$2)*données!$L$3:$R$17)*$S127)+(SUMPRODUCT((données!$L$2:$R$2=$I127)*(données!$A$3:$A$17=T$1)*(données!$B$3:$B$17=T$2)*données!$L$3:$R$17)*$T127)+(SUMPRODUCT((données!$L$2:$R$2=$I127)*(données!$A$3:$A$17=U$1)*(données!$B$3:$B$17=U$2)*données!$L$3:$R$17)*$U127)+(SUMPRODUCT((données!$L$2:$R$2=$I127)*(données!$A$3:$A$17=V$1)*(données!$B$3:$B$17=V$2)*données!$L$3:$R$17)*$V127)+(SUMPRODUCT((données!$L$2:$R$2=$I127)*(données!$A$3:$A$17=W$1)*(données!$B$3:$B$17=W$2)*données!$L$3:$R$17)*$W127)+(SUMPRODUCT((données!$L$2:$R$2=$I127)*(données!$A$3:$A$17=AA$1)*(données!$B$3:$B$17=AA$2)*données!$L$3:$R$17)*$AA127),2)</f>
        <v>0</v>
      </c>
      <c r="AE127" s="75" cm="1">
        <f t="array" aca="1" ref="AE127" ca="1">IFERROR(_xlfn.XLOOKUP(AE$1,INDIRECT("'"&amp;$A127&amp;"'!$a:$a"),INDIRECT("'"&amp;$A127&amp;"'!$f:$f"),FALSE),0)</f>
        <v>0</v>
      </c>
      <c r="AF127" s="75">
        <f t="shared" ca="1" si="17"/>
        <v>0</v>
      </c>
      <c r="AG127" s="75">
        <f t="shared" ca="1" si="18"/>
        <v>0</v>
      </c>
      <c r="AH127" s="74" cm="1">
        <f t="array" aca="1" ref="AH127" ca="1">IFERROR(_xlfn.XLOOKUP(AH$1,INDIRECT("'"&amp;$A127&amp;"'!$A:$A"),INDIRECT("'"&amp;$A127&amp;"'!$b:$b"),FALSE),0)</f>
        <v>0</v>
      </c>
      <c r="AI127" s="74">
        <f ca="1">IFERROR(_xlfn.XLOOKUP($I127,données!$A$33:$A$39,données!$D$33:$D$39,0),0)</f>
        <v>0</v>
      </c>
      <c r="AJ127" s="74">
        <f ca="1">IFERROR(_xlfn.XLOOKUP($I127,données!$A$33:$A$39,données!$E$33:$E$39,0),0)</f>
        <v>0</v>
      </c>
      <c r="AK127" s="74">
        <f ca="1">IFERROR(_xlfn.XLOOKUP($I127,données!$A$33:$A$39,données!$F$33:$F$39,0),0)</f>
        <v>0</v>
      </c>
      <c r="AL127" s="74">
        <f ca="1">IFERROR(_xlfn.XLOOKUP($I127,données!$A$33:$A$39,données!$G$33:$G$39,0),0)</f>
        <v>0</v>
      </c>
      <c r="AM127" s="74">
        <f ca="1">IFERROR(_xlfn.XLOOKUP($I127,données!$A$33:$A$39,données!$H$33:$H$39,0),0)</f>
        <v>0</v>
      </c>
      <c r="AN127" s="74"/>
      <c r="AO127" s="74"/>
      <c r="AP127" s="71"/>
      <c r="AQ127" s="82"/>
    </row>
    <row r="128" spans="1:43" s="68" customFormat="1" ht="14" x14ac:dyDescent="0.2">
      <c r="A128" s="71">
        <f t="shared" si="15"/>
        <v>124</v>
      </c>
      <c r="B128" s="71">
        <f t="shared" ca="1" si="23"/>
        <v>0</v>
      </c>
      <c r="C128" s="71">
        <f t="shared" ca="1" si="23"/>
        <v>0</v>
      </c>
      <c r="D128" s="71">
        <f t="shared" ca="1" si="23"/>
        <v>0</v>
      </c>
      <c r="E128" s="71">
        <f t="shared" ca="1" si="23"/>
        <v>0</v>
      </c>
      <c r="F128" s="71">
        <f t="shared" ca="1" si="23"/>
        <v>0</v>
      </c>
      <c r="G128" s="89">
        <f t="shared" ca="1" si="23"/>
        <v>0</v>
      </c>
      <c r="H128" s="72" cm="1">
        <f t="array" aca="1" ref="H128" ca="1">IFERROR(_xlfn.XLOOKUP(H$1,INDIRECT("'"&amp;$A128&amp;"'!$A:$A"),INDIRECT("'"&amp;$A128&amp;"'!$b:$b"),FALSE),0)</f>
        <v>0</v>
      </c>
      <c r="I128" s="71" cm="1">
        <f t="array" aca="1" ref="I128" ca="1">IFERROR(IF($H128="Oui",_xlfn.XLOOKUP(I$2,INDIRECT("'"&amp;$A128&amp;"'!$A:$A"),INDIRECT("'"&amp;$A128&amp;"'!$b:$b"),FALSE),_xlfn.XLOOKUP(I$1,INDIRECT("'"&amp;$A128&amp;"'!$C$19:$C$25"),INDIRECT("'"&amp;$A128&amp;"'!$A$19:$A$25"),données!$A$39)),0)</f>
        <v>0</v>
      </c>
      <c r="J128" s="73">
        <f t="shared" ca="1" si="19"/>
        <v>0</v>
      </c>
      <c r="K128" s="74">
        <f t="shared" ca="1" si="24"/>
        <v>0</v>
      </c>
      <c r="L128" s="74">
        <f t="shared" ca="1" si="24"/>
        <v>0</v>
      </c>
      <c r="M128" s="74">
        <f t="shared" ca="1" si="24"/>
        <v>0</v>
      </c>
      <c r="N128" s="74">
        <f t="shared" ca="1" si="24"/>
        <v>0</v>
      </c>
      <c r="O128" s="74">
        <f t="shared" ca="1" si="24"/>
        <v>0</v>
      </c>
      <c r="P128" s="74">
        <f t="shared" ca="1" si="24"/>
        <v>0</v>
      </c>
      <c r="Q128" s="74">
        <f t="shared" ca="1" si="24"/>
        <v>0</v>
      </c>
      <c r="R128" s="74">
        <f t="shared" ca="1" si="24"/>
        <v>0</v>
      </c>
      <c r="S128" s="74">
        <f t="shared" ca="1" si="24"/>
        <v>0</v>
      </c>
      <c r="T128" s="74">
        <f t="shared" ca="1" si="24"/>
        <v>0</v>
      </c>
      <c r="U128" s="74">
        <f t="shared" ca="1" si="24"/>
        <v>0</v>
      </c>
      <c r="V128" s="74">
        <f t="shared" ca="1" si="24"/>
        <v>0</v>
      </c>
      <c r="W128" s="74">
        <f t="shared" ca="1" si="24"/>
        <v>0</v>
      </c>
      <c r="X128" s="74">
        <f t="shared" ca="1" si="24"/>
        <v>0</v>
      </c>
      <c r="Y128" s="74">
        <f t="shared" ca="1" si="24"/>
        <v>0</v>
      </c>
      <c r="Z128" s="74">
        <f t="shared" ca="1" si="24"/>
        <v>0</v>
      </c>
      <c r="AA128" s="73">
        <f t="shared" ca="1" si="20"/>
        <v>0</v>
      </c>
      <c r="AB128" s="93"/>
      <c r="AC128" s="75">
        <f ca="1">ROUND(IF($H128="Oui",0,SUMIFS(données!$C$33:$C$39,données!$A$33:$A$39,$I128)),2)</f>
        <v>0</v>
      </c>
      <c r="AD128" s="75" cm="1">
        <f t="array" aca="1" ref="AD128" ca="1">ROUND((SUMPRODUCT((données!$L$2:$R$2=$I128)*(données!$A$3:$A$17=J$1)*(données!$B$3:$B$17=J$2)*données!$L$3:$R$17)*$J128)+(SUMPRODUCT((données!$L$2:$R$2=$I128)*(données!$A$3:$A$17=K$1)*(données!$B$3:$B$17=K$2)*données!$L$3:$R$17)*$K128)+(SUMPRODUCT((données!$L$2:$R$2=$I128)*(données!$A$3:$A$17=L$1)*(données!$B$3:$B$17=L$2)*données!$L$3:$R$17)*$L128)+(SUMPRODUCT((données!$L$2:$R$2=$I128)*(données!$A$3:$A$17=M$1)*(données!$B$3:$B$17=M$2)*données!$L$3:$R$17)*$M128)+(SUMPRODUCT((données!$L$2:$R$2=$I128)*(données!$A$3:$A$17=N$1)*(données!$B$3:$B$17=N$2)*données!$L$3:$R$17)*$N128)+(SUMPRODUCT((données!$L$2:$R$2=$I128)*(données!$A$3:$A$17=O$1)*(données!$B$3:$B$17=O$2)*données!$L$3:$R$17)*$O128)+(SUMPRODUCT((données!$L$2:$R$2=$I128)*(données!$A$3:$A$17=P$1)*(données!$B$3:$B$17=Q$2)*données!$L$3:$R$17)*$P128)+(SUMPRODUCT((données!$L$2:$R$2=$I128)*(données!$A$3:$A$17=Q$1)*(données!$B$3:$B$17=Q$2)*données!$L$3:$R$17)*$Q128)+(SUMPRODUCT((données!$L$2:$R$2=$I128)*(données!$A$3:$A$17=R$1)*(données!$B$3:$B$17=R$2)*données!$L$3:$R$17)*$R128)+(SUMPRODUCT((données!$L$2:$R$2=$I128)*(données!$A$3:$A$17=S$1)*(données!$B$3:$B$17=S$2)*données!$L$3:$R$17)*$S128)+(SUMPRODUCT((données!$L$2:$R$2=$I128)*(données!$A$3:$A$17=T$1)*(données!$B$3:$B$17=T$2)*données!$L$3:$R$17)*$T128)+(SUMPRODUCT((données!$L$2:$R$2=$I128)*(données!$A$3:$A$17=U$1)*(données!$B$3:$B$17=U$2)*données!$L$3:$R$17)*$U128)+(SUMPRODUCT((données!$L$2:$R$2=$I128)*(données!$A$3:$A$17=V$1)*(données!$B$3:$B$17=V$2)*données!$L$3:$R$17)*$V128)+(SUMPRODUCT((données!$L$2:$R$2=$I128)*(données!$A$3:$A$17=W$1)*(données!$B$3:$B$17=W$2)*données!$L$3:$R$17)*$W128)+(SUMPRODUCT((données!$L$2:$R$2=$I128)*(données!$A$3:$A$17=AA$1)*(données!$B$3:$B$17=AA$2)*données!$L$3:$R$17)*$AA128),2)</f>
        <v>0</v>
      </c>
      <c r="AE128" s="75" cm="1">
        <f t="array" aca="1" ref="AE128" ca="1">IFERROR(_xlfn.XLOOKUP(AE$1,INDIRECT("'"&amp;$A128&amp;"'!$a:$a"),INDIRECT("'"&amp;$A128&amp;"'!$f:$f"),FALSE),0)</f>
        <v>0</v>
      </c>
      <c r="AF128" s="75">
        <f t="shared" ca="1" si="17"/>
        <v>0</v>
      </c>
      <c r="AG128" s="75">
        <f t="shared" ca="1" si="18"/>
        <v>0</v>
      </c>
      <c r="AH128" s="74" cm="1">
        <f t="array" aca="1" ref="AH128" ca="1">IFERROR(_xlfn.XLOOKUP(AH$1,INDIRECT("'"&amp;$A128&amp;"'!$A:$A"),INDIRECT("'"&amp;$A128&amp;"'!$b:$b"),FALSE),0)</f>
        <v>0</v>
      </c>
      <c r="AI128" s="74">
        <f ca="1">IFERROR(_xlfn.XLOOKUP($I128,données!$A$33:$A$39,données!$D$33:$D$39,0),0)</f>
        <v>0</v>
      </c>
      <c r="AJ128" s="74">
        <f ca="1">IFERROR(_xlfn.XLOOKUP($I128,données!$A$33:$A$39,données!$E$33:$E$39,0),0)</f>
        <v>0</v>
      </c>
      <c r="AK128" s="74">
        <f ca="1">IFERROR(_xlfn.XLOOKUP($I128,données!$A$33:$A$39,données!$F$33:$F$39,0),0)</f>
        <v>0</v>
      </c>
      <c r="AL128" s="74">
        <f ca="1">IFERROR(_xlfn.XLOOKUP($I128,données!$A$33:$A$39,données!$G$33:$G$39,0),0)</f>
        <v>0</v>
      </c>
      <c r="AM128" s="74">
        <f ca="1">IFERROR(_xlfn.XLOOKUP($I128,données!$A$33:$A$39,données!$H$33:$H$39,0),0)</f>
        <v>0</v>
      </c>
      <c r="AN128" s="74"/>
      <c r="AO128" s="74"/>
      <c r="AP128" s="71"/>
      <c r="AQ128" s="82"/>
    </row>
    <row r="129" spans="1:43" s="68" customFormat="1" ht="14" x14ac:dyDescent="0.2">
      <c r="A129" s="71">
        <f t="shared" si="15"/>
        <v>125</v>
      </c>
      <c r="B129" s="71">
        <f t="shared" ca="1" si="23"/>
        <v>0</v>
      </c>
      <c r="C129" s="71">
        <f t="shared" ca="1" si="23"/>
        <v>0</v>
      </c>
      <c r="D129" s="71">
        <f t="shared" ca="1" si="23"/>
        <v>0</v>
      </c>
      <c r="E129" s="71">
        <f t="shared" ca="1" si="23"/>
        <v>0</v>
      </c>
      <c r="F129" s="71">
        <f t="shared" ca="1" si="23"/>
        <v>0</v>
      </c>
      <c r="G129" s="89">
        <f t="shared" ca="1" si="23"/>
        <v>0</v>
      </c>
      <c r="H129" s="72" cm="1">
        <f t="array" aca="1" ref="H129" ca="1">IFERROR(_xlfn.XLOOKUP(H$1,INDIRECT("'"&amp;$A129&amp;"'!$A:$A"),INDIRECT("'"&amp;$A129&amp;"'!$b:$b"),FALSE),0)</f>
        <v>0</v>
      </c>
      <c r="I129" s="71" cm="1">
        <f t="array" aca="1" ref="I129" ca="1">IFERROR(IF($H129="Oui",_xlfn.XLOOKUP(I$2,INDIRECT("'"&amp;$A129&amp;"'!$A:$A"),INDIRECT("'"&amp;$A129&amp;"'!$b:$b"),FALSE),_xlfn.XLOOKUP(I$1,INDIRECT("'"&amp;$A129&amp;"'!$C$19:$C$25"),INDIRECT("'"&amp;$A129&amp;"'!$A$19:$A$25"),données!$A$39)),0)</f>
        <v>0</v>
      </c>
      <c r="J129" s="73">
        <f t="shared" ca="1" si="19"/>
        <v>0</v>
      </c>
      <c r="K129" s="74">
        <f t="shared" ca="1" si="24"/>
        <v>0</v>
      </c>
      <c r="L129" s="74">
        <f t="shared" ca="1" si="24"/>
        <v>0</v>
      </c>
      <c r="M129" s="74">
        <f t="shared" ca="1" si="24"/>
        <v>0</v>
      </c>
      <c r="N129" s="74">
        <f t="shared" ca="1" si="24"/>
        <v>0</v>
      </c>
      <c r="O129" s="74">
        <f t="shared" ca="1" si="24"/>
        <v>0</v>
      </c>
      <c r="P129" s="74">
        <f t="shared" ca="1" si="24"/>
        <v>0</v>
      </c>
      <c r="Q129" s="74">
        <f t="shared" ca="1" si="24"/>
        <v>0</v>
      </c>
      <c r="R129" s="74">
        <f t="shared" ca="1" si="24"/>
        <v>0</v>
      </c>
      <c r="S129" s="74">
        <f t="shared" ca="1" si="24"/>
        <v>0</v>
      </c>
      <c r="T129" s="74">
        <f t="shared" ca="1" si="24"/>
        <v>0</v>
      </c>
      <c r="U129" s="74">
        <f t="shared" ca="1" si="24"/>
        <v>0</v>
      </c>
      <c r="V129" s="74">
        <f t="shared" ca="1" si="24"/>
        <v>0</v>
      </c>
      <c r="W129" s="74">
        <f t="shared" ca="1" si="24"/>
        <v>0</v>
      </c>
      <c r="X129" s="74">
        <f t="shared" ca="1" si="24"/>
        <v>0</v>
      </c>
      <c r="Y129" s="74">
        <f t="shared" ca="1" si="24"/>
        <v>0</v>
      </c>
      <c r="Z129" s="74">
        <f t="shared" ca="1" si="24"/>
        <v>0</v>
      </c>
      <c r="AA129" s="73">
        <f t="shared" ca="1" si="20"/>
        <v>0</v>
      </c>
      <c r="AB129" s="93"/>
      <c r="AC129" s="75">
        <f ca="1">ROUND(IF($H129="Oui",0,SUMIFS(données!$C$33:$C$39,données!$A$33:$A$39,$I129)),2)</f>
        <v>0</v>
      </c>
      <c r="AD129" s="75" cm="1">
        <f t="array" aca="1" ref="AD129" ca="1">ROUND((SUMPRODUCT((données!$L$2:$R$2=$I129)*(données!$A$3:$A$17=J$1)*(données!$B$3:$B$17=J$2)*données!$L$3:$R$17)*$J129)+(SUMPRODUCT((données!$L$2:$R$2=$I129)*(données!$A$3:$A$17=K$1)*(données!$B$3:$B$17=K$2)*données!$L$3:$R$17)*$K129)+(SUMPRODUCT((données!$L$2:$R$2=$I129)*(données!$A$3:$A$17=L$1)*(données!$B$3:$B$17=L$2)*données!$L$3:$R$17)*$L129)+(SUMPRODUCT((données!$L$2:$R$2=$I129)*(données!$A$3:$A$17=M$1)*(données!$B$3:$B$17=M$2)*données!$L$3:$R$17)*$M129)+(SUMPRODUCT((données!$L$2:$R$2=$I129)*(données!$A$3:$A$17=N$1)*(données!$B$3:$B$17=N$2)*données!$L$3:$R$17)*$N129)+(SUMPRODUCT((données!$L$2:$R$2=$I129)*(données!$A$3:$A$17=O$1)*(données!$B$3:$B$17=O$2)*données!$L$3:$R$17)*$O129)+(SUMPRODUCT((données!$L$2:$R$2=$I129)*(données!$A$3:$A$17=P$1)*(données!$B$3:$B$17=Q$2)*données!$L$3:$R$17)*$P129)+(SUMPRODUCT((données!$L$2:$R$2=$I129)*(données!$A$3:$A$17=Q$1)*(données!$B$3:$B$17=Q$2)*données!$L$3:$R$17)*$Q129)+(SUMPRODUCT((données!$L$2:$R$2=$I129)*(données!$A$3:$A$17=R$1)*(données!$B$3:$B$17=R$2)*données!$L$3:$R$17)*$R129)+(SUMPRODUCT((données!$L$2:$R$2=$I129)*(données!$A$3:$A$17=S$1)*(données!$B$3:$B$17=S$2)*données!$L$3:$R$17)*$S129)+(SUMPRODUCT((données!$L$2:$R$2=$I129)*(données!$A$3:$A$17=T$1)*(données!$B$3:$B$17=T$2)*données!$L$3:$R$17)*$T129)+(SUMPRODUCT((données!$L$2:$R$2=$I129)*(données!$A$3:$A$17=U$1)*(données!$B$3:$B$17=U$2)*données!$L$3:$R$17)*$U129)+(SUMPRODUCT((données!$L$2:$R$2=$I129)*(données!$A$3:$A$17=V$1)*(données!$B$3:$B$17=V$2)*données!$L$3:$R$17)*$V129)+(SUMPRODUCT((données!$L$2:$R$2=$I129)*(données!$A$3:$A$17=W$1)*(données!$B$3:$B$17=W$2)*données!$L$3:$R$17)*$W129)+(SUMPRODUCT((données!$L$2:$R$2=$I129)*(données!$A$3:$A$17=AA$1)*(données!$B$3:$B$17=AA$2)*données!$L$3:$R$17)*$AA129),2)</f>
        <v>0</v>
      </c>
      <c r="AE129" s="75" cm="1">
        <f t="array" aca="1" ref="AE129" ca="1">IFERROR(_xlfn.XLOOKUP(AE$1,INDIRECT("'"&amp;$A129&amp;"'!$a:$a"),INDIRECT("'"&amp;$A129&amp;"'!$f:$f"),FALSE),0)</f>
        <v>0</v>
      </c>
      <c r="AF129" s="75">
        <f t="shared" ca="1" si="17"/>
        <v>0</v>
      </c>
      <c r="AG129" s="75">
        <f t="shared" ca="1" si="18"/>
        <v>0</v>
      </c>
      <c r="AH129" s="74" cm="1">
        <f t="array" aca="1" ref="AH129" ca="1">IFERROR(_xlfn.XLOOKUP(AH$1,INDIRECT("'"&amp;$A129&amp;"'!$A:$A"),INDIRECT("'"&amp;$A129&amp;"'!$b:$b"),FALSE),0)</f>
        <v>0</v>
      </c>
      <c r="AI129" s="74">
        <f ca="1">IFERROR(_xlfn.XLOOKUP($I129,données!$A$33:$A$39,données!$D$33:$D$39,0),0)</f>
        <v>0</v>
      </c>
      <c r="AJ129" s="74">
        <f ca="1">IFERROR(_xlfn.XLOOKUP($I129,données!$A$33:$A$39,données!$E$33:$E$39,0),0)</f>
        <v>0</v>
      </c>
      <c r="AK129" s="74">
        <f ca="1">IFERROR(_xlfn.XLOOKUP($I129,données!$A$33:$A$39,données!$F$33:$F$39,0),0)</f>
        <v>0</v>
      </c>
      <c r="AL129" s="74">
        <f ca="1">IFERROR(_xlfn.XLOOKUP($I129,données!$A$33:$A$39,données!$G$33:$G$39,0),0)</f>
        <v>0</v>
      </c>
      <c r="AM129" s="74">
        <f ca="1">IFERROR(_xlfn.XLOOKUP($I129,données!$A$33:$A$39,données!$H$33:$H$39,0),0)</f>
        <v>0</v>
      </c>
      <c r="AN129" s="74"/>
      <c r="AO129" s="74"/>
      <c r="AP129" s="71"/>
      <c r="AQ129" s="82"/>
    </row>
    <row r="130" spans="1:43" s="68" customFormat="1" ht="14" x14ac:dyDescent="0.2">
      <c r="A130" s="71">
        <f t="shared" si="15"/>
        <v>126</v>
      </c>
      <c r="B130" s="71">
        <f t="shared" ca="1" si="23"/>
        <v>0</v>
      </c>
      <c r="C130" s="71">
        <f t="shared" ca="1" si="23"/>
        <v>0</v>
      </c>
      <c r="D130" s="71">
        <f t="shared" ca="1" si="23"/>
        <v>0</v>
      </c>
      <c r="E130" s="71">
        <f t="shared" ca="1" si="23"/>
        <v>0</v>
      </c>
      <c r="F130" s="71">
        <f t="shared" ca="1" si="23"/>
        <v>0</v>
      </c>
      <c r="G130" s="89">
        <f t="shared" ca="1" si="23"/>
        <v>0</v>
      </c>
      <c r="H130" s="72" cm="1">
        <f t="array" aca="1" ref="H130" ca="1">IFERROR(_xlfn.XLOOKUP(H$1,INDIRECT("'"&amp;$A130&amp;"'!$A:$A"),INDIRECT("'"&amp;$A130&amp;"'!$b:$b"),FALSE),0)</f>
        <v>0</v>
      </c>
      <c r="I130" s="71" cm="1">
        <f t="array" aca="1" ref="I130" ca="1">IFERROR(IF($H130="Oui",_xlfn.XLOOKUP(I$2,INDIRECT("'"&amp;$A130&amp;"'!$A:$A"),INDIRECT("'"&amp;$A130&amp;"'!$b:$b"),FALSE),_xlfn.XLOOKUP(I$1,INDIRECT("'"&amp;$A130&amp;"'!$C$19:$C$25"),INDIRECT("'"&amp;$A130&amp;"'!$A$19:$A$25"),données!$A$39)),0)</f>
        <v>0</v>
      </c>
      <c r="J130" s="73">
        <f t="shared" ca="1" si="19"/>
        <v>0</v>
      </c>
      <c r="K130" s="74">
        <f t="shared" ca="1" si="24"/>
        <v>0</v>
      </c>
      <c r="L130" s="74">
        <f t="shared" ca="1" si="24"/>
        <v>0</v>
      </c>
      <c r="M130" s="74">
        <f t="shared" ca="1" si="24"/>
        <v>0</v>
      </c>
      <c r="N130" s="74">
        <f t="shared" ca="1" si="24"/>
        <v>0</v>
      </c>
      <c r="O130" s="74">
        <f t="shared" ca="1" si="24"/>
        <v>0</v>
      </c>
      <c r="P130" s="74">
        <f t="shared" ca="1" si="24"/>
        <v>0</v>
      </c>
      <c r="Q130" s="74">
        <f t="shared" ca="1" si="24"/>
        <v>0</v>
      </c>
      <c r="R130" s="74">
        <f t="shared" ca="1" si="24"/>
        <v>0</v>
      </c>
      <c r="S130" s="74">
        <f t="shared" ca="1" si="24"/>
        <v>0</v>
      </c>
      <c r="T130" s="74">
        <f t="shared" ca="1" si="24"/>
        <v>0</v>
      </c>
      <c r="U130" s="74">
        <f t="shared" ca="1" si="24"/>
        <v>0</v>
      </c>
      <c r="V130" s="74">
        <f t="shared" ca="1" si="24"/>
        <v>0</v>
      </c>
      <c r="W130" s="74">
        <f t="shared" ca="1" si="24"/>
        <v>0</v>
      </c>
      <c r="X130" s="74">
        <f t="shared" ca="1" si="24"/>
        <v>0</v>
      </c>
      <c r="Y130" s="74">
        <f t="shared" ca="1" si="24"/>
        <v>0</v>
      </c>
      <c r="Z130" s="74">
        <f t="shared" ca="1" si="24"/>
        <v>0</v>
      </c>
      <c r="AA130" s="73">
        <f t="shared" ca="1" si="20"/>
        <v>0</v>
      </c>
      <c r="AB130" s="93"/>
      <c r="AC130" s="75">
        <f ca="1">ROUND(IF($H130="Oui",0,SUMIFS(données!$C$33:$C$39,données!$A$33:$A$39,$I130)),2)</f>
        <v>0</v>
      </c>
      <c r="AD130" s="75" cm="1">
        <f t="array" aca="1" ref="AD130" ca="1">ROUND((SUMPRODUCT((données!$L$2:$R$2=$I130)*(données!$A$3:$A$17=J$1)*(données!$B$3:$B$17=J$2)*données!$L$3:$R$17)*$J130)+(SUMPRODUCT((données!$L$2:$R$2=$I130)*(données!$A$3:$A$17=K$1)*(données!$B$3:$B$17=K$2)*données!$L$3:$R$17)*$K130)+(SUMPRODUCT((données!$L$2:$R$2=$I130)*(données!$A$3:$A$17=L$1)*(données!$B$3:$B$17=L$2)*données!$L$3:$R$17)*$L130)+(SUMPRODUCT((données!$L$2:$R$2=$I130)*(données!$A$3:$A$17=M$1)*(données!$B$3:$B$17=M$2)*données!$L$3:$R$17)*$M130)+(SUMPRODUCT((données!$L$2:$R$2=$I130)*(données!$A$3:$A$17=N$1)*(données!$B$3:$B$17=N$2)*données!$L$3:$R$17)*$N130)+(SUMPRODUCT((données!$L$2:$R$2=$I130)*(données!$A$3:$A$17=O$1)*(données!$B$3:$B$17=O$2)*données!$L$3:$R$17)*$O130)+(SUMPRODUCT((données!$L$2:$R$2=$I130)*(données!$A$3:$A$17=P$1)*(données!$B$3:$B$17=Q$2)*données!$L$3:$R$17)*$P130)+(SUMPRODUCT((données!$L$2:$R$2=$I130)*(données!$A$3:$A$17=Q$1)*(données!$B$3:$B$17=Q$2)*données!$L$3:$R$17)*$Q130)+(SUMPRODUCT((données!$L$2:$R$2=$I130)*(données!$A$3:$A$17=R$1)*(données!$B$3:$B$17=R$2)*données!$L$3:$R$17)*$R130)+(SUMPRODUCT((données!$L$2:$R$2=$I130)*(données!$A$3:$A$17=S$1)*(données!$B$3:$B$17=S$2)*données!$L$3:$R$17)*$S130)+(SUMPRODUCT((données!$L$2:$R$2=$I130)*(données!$A$3:$A$17=T$1)*(données!$B$3:$B$17=T$2)*données!$L$3:$R$17)*$T130)+(SUMPRODUCT((données!$L$2:$R$2=$I130)*(données!$A$3:$A$17=U$1)*(données!$B$3:$B$17=U$2)*données!$L$3:$R$17)*$U130)+(SUMPRODUCT((données!$L$2:$R$2=$I130)*(données!$A$3:$A$17=V$1)*(données!$B$3:$B$17=V$2)*données!$L$3:$R$17)*$V130)+(SUMPRODUCT((données!$L$2:$R$2=$I130)*(données!$A$3:$A$17=W$1)*(données!$B$3:$B$17=W$2)*données!$L$3:$R$17)*$W130)+(SUMPRODUCT((données!$L$2:$R$2=$I130)*(données!$A$3:$A$17=AA$1)*(données!$B$3:$B$17=AA$2)*données!$L$3:$R$17)*$AA130),2)</f>
        <v>0</v>
      </c>
      <c r="AE130" s="75" cm="1">
        <f t="array" aca="1" ref="AE130" ca="1">IFERROR(_xlfn.XLOOKUP(AE$1,INDIRECT("'"&amp;$A130&amp;"'!$a:$a"),INDIRECT("'"&amp;$A130&amp;"'!$f:$f"),FALSE),0)</f>
        <v>0</v>
      </c>
      <c r="AF130" s="75">
        <f t="shared" ca="1" si="17"/>
        <v>0</v>
      </c>
      <c r="AG130" s="75">
        <f t="shared" ca="1" si="18"/>
        <v>0</v>
      </c>
      <c r="AH130" s="74" cm="1">
        <f t="array" aca="1" ref="AH130" ca="1">IFERROR(_xlfn.XLOOKUP(AH$1,INDIRECT("'"&amp;$A130&amp;"'!$A:$A"),INDIRECT("'"&amp;$A130&amp;"'!$b:$b"),FALSE),0)</f>
        <v>0</v>
      </c>
      <c r="AI130" s="74">
        <f ca="1">IFERROR(_xlfn.XLOOKUP($I130,données!$A$33:$A$39,données!$D$33:$D$39,0),0)</f>
        <v>0</v>
      </c>
      <c r="AJ130" s="74">
        <f ca="1">IFERROR(_xlfn.XLOOKUP($I130,données!$A$33:$A$39,données!$E$33:$E$39,0),0)</f>
        <v>0</v>
      </c>
      <c r="AK130" s="74">
        <f ca="1">IFERROR(_xlfn.XLOOKUP($I130,données!$A$33:$A$39,données!$F$33:$F$39,0),0)</f>
        <v>0</v>
      </c>
      <c r="AL130" s="74">
        <f ca="1">IFERROR(_xlfn.XLOOKUP($I130,données!$A$33:$A$39,données!$G$33:$G$39,0),0)</f>
        <v>0</v>
      </c>
      <c r="AM130" s="74">
        <f ca="1">IFERROR(_xlfn.XLOOKUP($I130,données!$A$33:$A$39,données!$H$33:$H$39,0),0)</f>
        <v>0</v>
      </c>
      <c r="AN130" s="74"/>
      <c r="AO130" s="74"/>
      <c r="AP130" s="71"/>
      <c r="AQ130" s="82"/>
    </row>
    <row r="131" spans="1:43" s="68" customFormat="1" ht="14" x14ac:dyDescent="0.2">
      <c r="A131" s="71">
        <f t="shared" si="15"/>
        <v>127</v>
      </c>
      <c r="B131" s="71">
        <f t="shared" ca="1" si="23"/>
        <v>0</v>
      </c>
      <c r="C131" s="71">
        <f t="shared" ca="1" si="23"/>
        <v>0</v>
      </c>
      <c r="D131" s="71">
        <f t="shared" ca="1" si="23"/>
        <v>0</v>
      </c>
      <c r="E131" s="71">
        <f t="shared" ca="1" si="23"/>
        <v>0</v>
      </c>
      <c r="F131" s="71">
        <f t="shared" ca="1" si="23"/>
        <v>0</v>
      </c>
      <c r="G131" s="89">
        <f t="shared" ca="1" si="23"/>
        <v>0</v>
      </c>
      <c r="H131" s="72" cm="1">
        <f t="array" aca="1" ref="H131" ca="1">IFERROR(_xlfn.XLOOKUP(H$1,INDIRECT("'"&amp;$A131&amp;"'!$A:$A"),INDIRECT("'"&amp;$A131&amp;"'!$b:$b"),FALSE),0)</f>
        <v>0</v>
      </c>
      <c r="I131" s="71" cm="1">
        <f t="array" aca="1" ref="I131" ca="1">IFERROR(IF($H131="Oui",_xlfn.XLOOKUP(I$2,INDIRECT("'"&amp;$A131&amp;"'!$A:$A"),INDIRECT("'"&amp;$A131&amp;"'!$b:$b"),FALSE),_xlfn.XLOOKUP(I$1,INDIRECT("'"&amp;$A131&amp;"'!$C$19:$C$25"),INDIRECT("'"&amp;$A131&amp;"'!$A$19:$A$25"),données!$A$39)),0)</f>
        <v>0</v>
      </c>
      <c r="J131" s="73">
        <f t="shared" ca="1" si="19"/>
        <v>0</v>
      </c>
      <c r="K131" s="74">
        <f t="shared" ca="1" si="24"/>
        <v>0</v>
      </c>
      <c r="L131" s="74">
        <f t="shared" ca="1" si="24"/>
        <v>0</v>
      </c>
      <c r="M131" s="74">
        <f t="shared" ca="1" si="24"/>
        <v>0</v>
      </c>
      <c r="N131" s="74">
        <f t="shared" ca="1" si="24"/>
        <v>0</v>
      </c>
      <c r="O131" s="74">
        <f t="shared" ca="1" si="24"/>
        <v>0</v>
      </c>
      <c r="P131" s="74">
        <f t="shared" ca="1" si="24"/>
        <v>0</v>
      </c>
      <c r="Q131" s="74">
        <f t="shared" ca="1" si="24"/>
        <v>0</v>
      </c>
      <c r="R131" s="74">
        <f t="shared" ca="1" si="24"/>
        <v>0</v>
      </c>
      <c r="S131" s="74">
        <f t="shared" ca="1" si="24"/>
        <v>0</v>
      </c>
      <c r="T131" s="74">
        <f t="shared" ca="1" si="24"/>
        <v>0</v>
      </c>
      <c r="U131" s="74">
        <f t="shared" ca="1" si="24"/>
        <v>0</v>
      </c>
      <c r="V131" s="74">
        <f t="shared" ca="1" si="24"/>
        <v>0</v>
      </c>
      <c r="W131" s="74">
        <f t="shared" ca="1" si="24"/>
        <v>0</v>
      </c>
      <c r="X131" s="74">
        <f t="shared" ca="1" si="24"/>
        <v>0</v>
      </c>
      <c r="Y131" s="74">
        <f t="shared" ca="1" si="24"/>
        <v>0</v>
      </c>
      <c r="Z131" s="74">
        <f t="shared" ca="1" si="24"/>
        <v>0</v>
      </c>
      <c r="AA131" s="73">
        <f t="shared" ca="1" si="20"/>
        <v>0</v>
      </c>
      <c r="AB131" s="93"/>
      <c r="AC131" s="75">
        <f ca="1">ROUND(IF($H131="Oui",0,SUMIFS(données!$C$33:$C$39,données!$A$33:$A$39,$I131)),2)</f>
        <v>0</v>
      </c>
      <c r="AD131" s="75" cm="1">
        <f t="array" aca="1" ref="AD131" ca="1">ROUND((SUMPRODUCT((données!$L$2:$R$2=$I131)*(données!$A$3:$A$17=J$1)*(données!$B$3:$B$17=J$2)*données!$L$3:$R$17)*$J131)+(SUMPRODUCT((données!$L$2:$R$2=$I131)*(données!$A$3:$A$17=K$1)*(données!$B$3:$B$17=K$2)*données!$L$3:$R$17)*$K131)+(SUMPRODUCT((données!$L$2:$R$2=$I131)*(données!$A$3:$A$17=L$1)*(données!$B$3:$B$17=L$2)*données!$L$3:$R$17)*$L131)+(SUMPRODUCT((données!$L$2:$R$2=$I131)*(données!$A$3:$A$17=M$1)*(données!$B$3:$B$17=M$2)*données!$L$3:$R$17)*$M131)+(SUMPRODUCT((données!$L$2:$R$2=$I131)*(données!$A$3:$A$17=N$1)*(données!$B$3:$B$17=N$2)*données!$L$3:$R$17)*$N131)+(SUMPRODUCT((données!$L$2:$R$2=$I131)*(données!$A$3:$A$17=O$1)*(données!$B$3:$B$17=O$2)*données!$L$3:$R$17)*$O131)+(SUMPRODUCT((données!$L$2:$R$2=$I131)*(données!$A$3:$A$17=P$1)*(données!$B$3:$B$17=Q$2)*données!$L$3:$R$17)*$P131)+(SUMPRODUCT((données!$L$2:$R$2=$I131)*(données!$A$3:$A$17=Q$1)*(données!$B$3:$B$17=Q$2)*données!$L$3:$R$17)*$Q131)+(SUMPRODUCT((données!$L$2:$R$2=$I131)*(données!$A$3:$A$17=R$1)*(données!$B$3:$B$17=R$2)*données!$L$3:$R$17)*$R131)+(SUMPRODUCT((données!$L$2:$R$2=$I131)*(données!$A$3:$A$17=S$1)*(données!$B$3:$B$17=S$2)*données!$L$3:$R$17)*$S131)+(SUMPRODUCT((données!$L$2:$R$2=$I131)*(données!$A$3:$A$17=T$1)*(données!$B$3:$B$17=T$2)*données!$L$3:$R$17)*$T131)+(SUMPRODUCT((données!$L$2:$R$2=$I131)*(données!$A$3:$A$17=U$1)*(données!$B$3:$B$17=U$2)*données!$L$3:$R$17)*$U131)+(SUMPRODUCT((données!$L$2:$R$2=$I131)*(données!$A$3:$A$17=V$1)*(données!$B$3:$B$17=V$2)*données!$L$3:$R$17)*$V131)+(SUMPRODUCT((données!$L$2:$R$2=$I131)*(données!$A$3:$A$17=W$1)*(données!$B$3:$B$17=W$2)*données!$L$3:$R$17)*$W131)+(SUMPRODUCT((données!$L$2:$R$2=$I131)*(données!$A$3:$A$17=AA$1)*(données!$B$3:$B$17=AA$2)*données!$L$3:$R$17)*$AA131),2)</f>
        <v>0</v>
      </c>
      <c r="AE131" s="75" cm="1">
        <f t="array" aca="1" ref="AE131" ca="1">IFERROR(_xlfn.XLOOKUP(AE$1,INDIRECT("'"&amp;$A131&amp;"'!$a:$a"),INDIRECT("'"&amp;$A131&amp;"'!$f:$f"),FALSE),0)</f>
        <v>0</v>
      </c>
      <c r="AF131" s="75">
        <f t="shared" ca="1" si="17"/>
        <v>0</v>
      </c>
      <c r="AG131" s="75">
        <f t="shared" ca="1" si="18"/>
        <v>0</v>
      </c>
      <c r="AH131" s="74" cm="1">
        <f t="array" aca="1" ref="AH131" ca="1">IFERROR(_xlfn.XLOOKUP(AH$1,INDIRECT("'"&amp;$A131&amp;"'!$A:$A"),INDIRECT("'"&amp;$A131&amp;"'!$b:$b"),FALSE),0)</f>
        <v>0</v>
      </c>
      <c r="AI131" s="74">
        <f ca="1">IFERROR(_xlfn.XLOOKUP($I131,données!$A$33:$A$39,données!$D$33:$D$39,0),0)</f>
        <v>0</v>
      </c>
      <c r="AJ131" s="74">
        <f ca="1">IFERROR(_xlfn.XLOOKUP($I131,données!$A$33:$A$39,données!$E$33:$E$39,0),0)</f>
        <v>0</v>
      </c>
      <c r="AK131" s="74">
        <f ca="1">IFERROR(_xlfn.XLOOKUP($I131,données!$A$33:$A$39,données!$F$33:$F$39,0),0)</f>
        <v>0</v>
      </c>
      <c r="AL131" s="74">
        <f ca="1">IFERROR(_xlfn.XLOOKUP($I131,données!$A$33:$A$39,données!$G$33:$G$39,0),0)</f>
        <v>0</v>
      </c>
      <c r="AM131" s="74">
        <f ca="1">IFERROR(_xlfn.XLOOKUP($I131,données!$A$33:$A$39,données!$H$33:$H$39,0),0)</f>
        <v>0</v>
      </c>
      <c r="AN131" s="74"/>
      <c r="AO131" s="74"/>
      <c r="AP131" s="71"/>
      <c r="AQ131" s="82"/>
    </row>
    <row r="132" spans="1:43" s="68" customFormat="1" ht="14" x14ac:dyDescent="0.2">
      <c r="A132" s="71">
        <f t="shared" si="15"/>
        <v>128</v>
      </c>
      <c r="B132" s="71">
        <f t="shared" ca="1" si="23"/>
        <v>0</v>
      </c>
      <c r="C132" s="71">
        <f t="shared" ca="1" si="23"/>
        <v>0</v>
      </c>
      <c r="D132" s="71">
        <f t="shared" ca="1" si="23"/>
        <v>0</v>
      </c>
      <c r="E132" s="71">
        <f t="shared" ca="1" si="23"/>
        <v>0</v>
      </c>
      <c r="F132" s="71">
        <f t="shared" ca="1" si="23"/>
        <v>0</v>
      </c>
      <c r="G132" s="89">
        <f t="shared" ca="1" si="23"/>
        <v>0</v>
      </c>
      <c r="H132" s="72" cm="1">
        <f t="array" aca="1" ref="H132" ca="1">IFERROR(_xlfn.XLOOKUP(H$1,INDIRECT("'"&amp;$A132&amp;"'!$A:$A"),INDIRECT("'"&amp;$A132&amp;"'!$b:$b"),FALSE),0)</f>
        <v>0</v>
      </c>
      <c r="I132" s="71" cm="1">
        <f t="array" aca="1" ref="I132" ca="1">IFERROR(IF($H132="Oui",_xlfn.XLOOKUP(I$2,INDIRECT("'"&amp;$A132&amp;"'!$A:$A"),INDIRECT("'"&amp;$A132&amp;"'!$b:$b"),FALSE),_xlfn.XLOOKUP(I$1,INDIRECT("'"&amp;$A132&amp;"'!$C$19:$C$25"),INDIRECT("'"&amp;$A132&amp;"'!$A$19:$A$25"),données!$A$39)),0)</f>
        <v>0</v>
      </c>
      <c r="J132" s="73">
        <f t="shared" ca="1" si="19"/>
        <v>0</v>
      </c>
      <c r="K132" s="74">
        <f t="shared" ca="1" si="24"/>
        <v>0</v>
      </c>
      <c r="L132" s="74">
        <f t="shared" ca="1" si="24"/>
        <v>0</v>
      </c>
      <c r="M132" s="74">
        <f t="shared" ca="1" si="24"/>
        <v>0</v>
      </c>
      <c r="N132" s="74">
        <f t="shared" ca="1" si="24"/>
        <v>0</v>
      </c>
      <c r="O132" s="74">
        <f t="shared" ca="1" si="24"/>
        <v>0</v>
      </c>
      <c r="P132" s="74">
        <f t="shared" ca="1" si="24"/>
        <v>0</v>
      </c>
      <c r="Q132" s="74">
        <f t="shared" ca="1" si="24"/>
        <v>0</v>
      </c>
      <c r="R132" s="74">
        <f t="shared" ca="1" si="24"/>
        <v>0</v>
      </c>
      <c r="S132" s="74">
        <f t="shared" ref="K132:Z148" ca="1" si="25">IFERROR(SUMIFS(INDIRECT("'"&amp;$A132&amp;"'!$C$30:$C$45"),INDIRECT("'"&amp;$A132&amp;"'!$A$30:$A$45"),S$1,INDIRECT("'"&amp;$A132&amp;"'!$B$30:$B$45"),S$2),0)</f>
        <v>0</v>
      </c>
      <c r="T132" s="74">
        <f t="shared" ca="1" si="25"/>
        <v>0</v>
      </c>
      <c r="U132" s="74">
        <f t="shared" ca="1" si="25"/>
        <v>0</v>
      </c>
      <c r="V132" s="74">
        <f t="shared" ca="1" si="25"/>
        <v>0</v>
      </c>
      <c r="W132" s="74">
        <f t="shared" ca="1" si="25"/>
        <v>0</v>
      </c>
      <c r="X132" s="74">
        <f t="shared" ca="1" si="25"/>
        <v>0</v>
      </c>
      <c r="Y132" s="74">
        <f t="shared" ca="1" si="25"/>
        <v>0</v>
      </c>
      <c r="Z132" s="74">
        <f t="shared" ca="1" si="25"/>
        <v>0</v>
      </c>
      <c r="AA132" s="73">
        <f t="shared" ca="1" si="20"/>
        <v>0</v>
      </c>
      <c r="AB132" s="93"/>
      <c r="AC132" s="75">
        <f ca="1">ROUND(IF($H132="Oui",0,SUMIFS(données!$C$33:$C$39,données!$A$33:$A$39,$I132)),2)</f>
        <v>0</v>
      </c>
      <c r="AD132" s="75" cm="1">
        <f t="array" aca="1" ref="AD132" ca="1">ROUND((SUMPRODUCT((données!$L$2:$R$2=$I132)*(données!$A$3:$A$17=J$1)*(données!$B$3:$B$17=J$2)*données!$L$3:$R$17)*$J132)+(SUMPRODUCT((données!$L$2:$R$2=$I132)*(données!$A$3:$A$17=K$1)*(données!$B$3:$B$17=K$2)*données!$L$3:$R$17)*$K132)+(SUMPRODUCT((données!$L$2:$R$2=$I132)*(données!$A$3:$A$17=L$1)*(données!$B$3:$B$17=L$2)*données!$L$3:$R$17)*$L132)+(SUMPRODUCT((données!$L$2:$R$2=$I132)*(données!$A$3:$A$17=M$1)*(données!$B$3:$B$17=M$2)*données!$L$3:$R$17)*$M132)+(SUMPRODUCT((données!$L$2:$R$2=$I132)*(données!$A$3:$A$17=N$1)*(données!$B$3:$B$17=N$2)*données!$L$3:$R$17)*$N132)+(SUMPRODUCT((données!$L$2:$R$2=$I132)*(données!$A$3:$A$17=O$1)*(données!$B$3:$B$17=O$2)*données!$L$3:$R$17)*$O132)+(SUMPRODUCT((données!$L$2:$R$2=$I132)*(données!$A$3:$A$17=P$1)*(données!$B$3:$B$17=Q$2)*données!$L$3:$R$17)*$P132)+(SUMPRODUCT((données!$L$2:$R$2=$I132)*(données!$A$3:$A$17=Q$1)*(données!$B$3:$B$17=Q$2)*données!$L$3:$R$17)*$Q132)+(SUMPRODUCT((données!$L$2:$R$2=$I132)*(données!$A$3:$A$17=R$1)*(données!$B$3:$B$17=R$2)*données!$L$3:$R$17)*$R132)+(SUMPRODUCT((données!$L$2:$R$2=$I132)*(données!$A$3:$A$17=S$1)*(données!$B$3:$B$17=S$2)*données!$L$3:$R$17)*$S132)+(SUMPRODUCT((données!$L$2:$R$2=$I132)*(données!$A$3:$A$17=T$1)*(données!$B$3:$B$17=T$2)*données!$L$3:$R$17)*$T132)+(SUMPRODUCT((données!$L$2:$R$2=$I132)*(données!$A$3:$A$17=U$1)*(données!$B$3:$B$17=U$2)*données!$L$3:$R$17)*$U132)+(SUMPRODUCT((données!$L$2:$R$2=$I132)*(données!$A$3:$A$17=V$1)*(données!$B$3:$B$17=V$2)*données!$L$3:$R$17)*$V132)+(SUMPRODUCT((données!$L$2:$R$2=$I132)*(données!$A$3:$A$17=W$1)*(données!$B$3:$B$17=W$2)*données!$L$3:$R$17)*$W132)+(SUMPRODUCT((données!$L$2:$R$2=$I132)*(données!$A$3:$A$17=AA$1)*(données!$B$3:$B$17=AA$2)*données!$L$3:$R$17)*$AA132),2)</f>
        <v>0</v>
      </c>
      <c r="AE132" s="75" cm="1">
        <f t="array" aca="1" ref="AE132" ca="1">IFERROR(_xlfn.XLOOKUP(AE$1,INDIRECT("'"&amp;$A132&amp;"'!$a:$a"),INDIRECT("'"&amp;$A132&amp;"'!$f:$f"),FALSE),0)</f>
        <v>0</v>
      </c>
      <c r="AF132" s="75">
        <f t="shared" ca="1" si="17"/>
        <v>0</v>
      </c>
      <c r="AG132" s="75">
        <f t="shared" ca="1" si="18"/>
        <v>0</v>
      </c>
      <c r="AH132" s="74" cm="1">
        <f t="array" aca="1" ref="AH132" ca="1">IFERROR(_xlfn.XLOOKUP(AH$1,INDIRECT("'"&amp;$A132&amp;"'!$A:$A"),INDIRECT("'"&amp;$A132&amp;"'!$b:$b"),FALSE),0)</f>
        <v>0</v>
      </c>
      <c r="AI132" s="74">
        <f ca="1">IFERROR(_xlfn.XLOOKUP($I132,données!$A$33:$A$39,données!$D$33:$D$39,0),0)</f>
        <v>0</v>
      </c>
      <c r="AJ132" s="74">
        <f ca="1">IFERROR(_xlfn.XLOOKUP($I132,données!$A$33:$A$39,données!$E$33:$E$39,0),0)</f>
        <v>0</v>
      </c>
      <c r="AK132" s="74">
        <f ca="1">IFERROR(_xlfn.XLOOKUP($I132,données!$A$33:$A$39,données!$F$33:$F$39,0),0)</f>
        <v>0</v>
      </c>
      <c r="AL132" s="74">
        <f ca="1">IFERROR(_xlfn.XLOOKUP($I132,données!$A$33:$A$39,données!$G$33:$G$39,0),0)</f>
        <v>0</v>
      </c>
      <c r="AM132" s="74">
        <f ca="1">IFERROR(_xlfn.XLOOKUP($I132,données!$A$33:$A$39,données!$H$33:$H$39,0),0)</f>
        <v>0</v>
      </c>
      <c r="AN132" s="74"/>
      <c r="AO132" s="74"/>
      <c r="AP132" s="71"/>
      <c r="AQ132" s="82"/>
    </row>
    <row r="133" spans="1:43" s="68" customFormat="1" ht="14" x14ac:dyDescent="0.2">
      <c r="A133" s="71">
        <f t="shared" ref="A133" si="26">A132+1</f>
        <v>129</v>
      </c>
      <c r="B133" s="71">
        <f t="shared" ca="1" si="23"/>
        <v>0</v>
      </c>
      <c r="C133" s="71">
        <f t="shared" ca="1" si="23"/>
        <v>0</v>
      </c>
      <c r="D133" s="71">
        <f t="shared" ca="1" si="23"/>
        <v>0</v>
      </c>
      <c r="E133" s="71">
        <f t="shared" ca="1" si="23"/>
        <v>0</v>
      </c>
      <c r="F133" s="71">
        <f t="shared" ca="1" si="23"/>
        <v>0</v>
      </c>
      <c r="G133" s="89">
        <f t="shared" ca="1" si="23"/>
        <v>0</v>
      </c>
      <c r="H133" s="72" cm="1">
        <f t="array" aca="1" ref="H133" ca="1">IFERROR(_xlfn.XLOOKUP(H$1,INDIRECT("'"&amp;$A133&amp;"'!$A:$A"),INDIRECT("'"&amp;$A133&amp;"'!$b:$b"),FALSE),0)</f>
        <v>0</v>
      </c>
      <c r="I133" s="71" cm="1">
        <f t="array" aca="1" ref="I133" ca="1">IFERROR(IF($H133="Oui",_xlfn.XLOOKUP(I$2,INDIRECT("'"&amp;$A133&amp;"'!$A:$A"),INDIRECT("'"&amp;$A133&amp;"'!$b:$b"),FALSE),_xlfn.XLOOKUP(I$1,INDIRECT("'"&amp;$A133&amp;"'!$C$19:$C$25"),INDIRECT("'"&amp;$A133&amp;"'!$A$19:$A$25"),données!$A$39)),0)</f>
        <v>0</v>
      </c>
      <c r="J133" s="73">
        <f t="shared" ca="1" si="19"/>
        <v>0</v>
      </c>
      <c r="K133" s="74">
        <f t="shared" ca="1" si="25"/>
        <v>0</v>
      </c>
      <c r="L133" s="74">
        <f t="shared" ca="1" si="25"/>
        <v>0</v>
      </c>
      <c r="M133" s="74">
        <f t="shared" ca="1" si="25"/>
        <v>0</v>
      </c>
      <c r="N133" s="74">
        <f t="shared" ca="1" si="25"/>
        <v>0</v>
      </c>
      <c r="O133" s="74">
        <f t="shared" ca="1" si="25"/>
        <v>0</v>
      </c>
      <c r="P133" s="74">
        <f t="shared" ca="1" si="25"/>
        <v>0</v>
      </c>
      <c r="Q133" s="74">
        <f t="shared" ca="1" si="25"/>
        <v>0</v>
      </c>
      <c r="R133" s="74">
        <f t="shared" ca="1" si="25"/>
        <v>0</v>
      </c>
      <c r="S133" s="74">
        <f t="shared" ca="1" si="25"/>
        <v>0</v>
      </c>
      <c r="T133" s="74">
        <f t="shared" ca="1" si="25"/>
        <v>0</v>
      </c>
      <c r="U133" s="74">
        <f t="shared" ca="1" si="25"/>
        <v>0</v>
      </c>
      <c r="V133" s="74">
        <f t="shared" ca="1" si="25"/>
        <v>0</v>
      </c>
      <c r="W133" s="74">
        <f t="shared" ca="1" si="25"/>
        <v>0</v>
      </c>
      <c r="X133" s="74">
        <f t="shared" ca="1" si="25"/>
        <v>0</v>
      </c>
      <c r="Y133" s="74">
        <f t="shared" ca="1" si="25"/>
        <v>0</v>
      </c>
      <c r="Z133" s="74">
        <f t="shared" ca="1" si="25"/>
        <v>0</v>
      </c>
      <c r="AA133" s="73">
        <f t="shared" ca="1" si="20"/>
        <v>0</v>
      </c>
      <c r="AB133" s="93"/>
      <c r="AC133" s="75">
        <f ca="1">ROUND(IF($H133="Oui",0,SUMIFS(données!$C$33:$C$39,données!$A$33:$A$39,$I133)),2)</f>
        <v>0</v>
      </c>
      <c r="AD133" s="75" cm="1">
        <f t="array" aca="1" ref="AD133" ca="1">ROUND((SUMPRODUCT((données!$L$2:$R$2=$I133)*(données!$A$3:$A$17=J$1)*(données!$B$3:$B$17=J$2)*données!$L$3:$R$17)*$J133)+(SUMPRODUCT((données!$L$2:$R$2=$I133)*(données!$A$3:$A$17=K$1)*(données!$B$3:$B$17=K$2)*données!$L$3:$R$17)*$K133)+(SUMPRODUCT((données!$L$2:$R$2=$I133)*(données!$A$3:$A$17=L$1)*(données!$B$3:$B$17=L$2)*données!$L$3:$R$17)*$L133)+(SUMPRODUCT((données!$L$2:$R$2=$I133)*(données!$A$3:$A$17=M$1)*(données!$B$3:$B$17=M$2)*données!$L$3:$R$17)*$M133)+(SUMPRODUCT((données!$L$2:$R$2=$I133)*(données!$A$3:$A$17=N$1)*(données!$B$3:$B$17=N$2)*données!$L$3:$R$17)*$N133)+(SUMPRODUCT((données!$L$2:$R$2=$I133)*(données!$A$3:$A$17=O$1)*(données!$B$3:$B$17=O$2)*données!$L$3:$R$17)*$O133)+(SUMPRODUCT((données!$L$2:$R$2=$I133)*(données!$A$3:$A$17=P$1)*(données!$B$3:$B$17=Q$2)*données!$L$3:$R$17)*$P133)+(SUMPRODUCT((données!$L$2:$R$2=$I133)*(données!$A$3:$A$17=Q$1)*(données!$B$3:$B$17=Q$2)*données!$L$3:$R$17)*$Q133)+(SUMPRODUCT((données!$L$2:$R$2=$I133)*(données!$A$3:$A$17=R$1)*(données!$B$3:$B$17=R$2)*données!$L$3:$R$17)*$R133)+(SUMPRODUCT((données!$L$2:$R$2=$I133)*(données!$A$3:$A$17=S$1)*(données!$B$3:$B$17=S$2)*données!$L$3:$R$17)*$S133)+(SUMPRODUCT((données!$L$2:$R$2=$I133)*(données!$A$3:$A$17=T$1)*(données!$B$3:$B$17=T$2)*données!$L$3:$R$17)*$T133)+(SUMPRODUCT((données!$L$2:$R$2=$I133)*(données!$A$3:$A$17=U$1)*(données!$B$3:$B$17=U$2)*données!$L$3:$R$17)*$U133)+(SUMPRODUCT((données!$L$2:$R$2=$I133)*(données!$A$3:$A$17=V$1)*(données!$B$3:$B$17=V$2)*données!$L$3:$R$17)*$V133)+(SUMPRODUCT((données!$L$2:$R$2=$I133)*(données!$A$3:$A$17=W$1)*(données!$B$3:$B$17=W$2)*données!$L$3:$R$17)*$W133)+(SUMPRODUCT((données!$L$2:$R$2=$I133)*(données!$A$3:$A$17=AA$1)*(données!$B$3:$B$17=AA$2)*données!$L$3:$R$17)*$AA133),2)</f>
        <v>0</v>
      </c>
      <c r="AE133" s="75" cm="1">
        <f t="array" aca="1" ref="AE133" ca="1">IFERROR(_xlfn.XLOOKUP(AE$1,INDIRECT("'"&amp;$A133&amp;"'!$a:$a"),INDIRECT("'"&amp;$A133&amp;"'!$f:$f"),FALSE),0)</f>
        <v>0</v>
      </c>
      <c r="AF133" s="75">
        <f t="shared" ref="AF133:AF141" ca="1" si="27">AC133+AD133+AB133-AE133</f>
        <v>0</v>
      </c>
      <c r="AG133" s="75">
        <f t="shared" ref="AG133:AG141" ca="1" si="28">AE133*1.21</f>
        <v>0</v>
      </c>
      <c r="AH133" s="74" cm="1">
        <f t="array" aca="1" ref="AH133" ca="1">IFERROR(_xlfn.XLOOKUP(AH$1,INDIRECT("'"&amp;$A133&amp;"'!$A:$A"),INDIRECT("'"&amp;$A133&amp;"'!$b:$b"),FALSE),0)</f>
        <v>0</v>
      </c>
      <c r="AI133" s="74">
        <f ca="1">IFERROR(_xlfn.XLOOKUP($I133,données!$A$33:$A$39,données!$D$33:$D$39,0),0)</f>
        <v>0</v>
      </c>
      <c r="AJ133" s="74">
        <f ca="1">IFERROR(_xlfn.XLOOKUP($I133,données!$A$33:$A$39,données!$E$33:$E$39,0),0)</f>
        <v>0</v>
      </c>
      <c r="AK133" s="74">
        <f ca="1">IFERROR(_xlfn.XLOOKUP($I133,données!$A$33:$A$39,données!$F$33:$F$39,0),0)</f>
        <v>0</v>
      </c>
      <c r="AL133" s="74">
        <f ca="1">IFERROR(_xlfn.XLOOKUP($I133,données!$A$33:$A$39,données!$G$33:$G$39,0),0)</f>
        <v>0</v>
      </c>
      <c r="AM133" s="74">
        <f ca="1">IFERROR(_xlfn.XLOOKUP($I133,données!$A$33:$A$39,données!$H$33:$H$39,0),0)</f>
        <v>0</v>
      </c>
      <c r="AN133" s="74"/>
      <c r="AO133" s="74"/>
      <c r="AP133" s="71"/>
      <c r="AQ133" s="82"/>
    </row>
    <row r="134" spans="1:43" s="68" customFormat="1" ht="14" x14ac:dyDescent="0.2">
      <c r="A134" s="71">
        <f t="shared" ref="A134:A295" si="29">A133+1</f>
        <v>130</v>
      </c>
      <c r="B134" s="71">
        <f t="shared" ref="B134:G149" ca="1" si="30">IFERROR(VLOOKUP(B$1,INDIRECT("'"&amp;$A134&amp;"'!$B:$E"),3,FALSE),0)</f>
        <v>0</v>
      </c>
      <c r="C134" s="71">
        <f t="shared" ca="1" si="30"/>
        <v>0</v>
      </c>
      <c r="D134" s="71">
        <f t="shared" ca="1" si="30"/>
        <v>0</v>
      </c>
      <c r="E134" s="71">
        <f t="shared" ca="1" si="30"/>
        <v>0</v>
      </c>
      <c r="F134" s="71">
        <f t="shared" ca="1" si="30"/>
        <v>0</v>
      </c>
      <c r="G134" s="89">
        <f t="shared" ca="1" si="30"/>
        <v>0</v>
      </c>
      <c r="H134" s="72" cm="1">
        <f t="array" aca="1" ref="H134" ca="1">IFERROR(_xlfn.XLOOKUP(H$1,INDIRECT("'"&amp;$A134&amp;"'!$A:$A"),INDIRECT("'"&amp;$A134&amp;"'!$b:$b"),FALSE),0)</f>
        <v>0</v>
      </c>
      <c r="I134" s="71" cm="1">
        <f t="array" aca="1" ref="I134" ca="1">IFERROR(IF($H134="Oui",_xlfn.XLOOKUP(I$2,INDIRECT("'"&amp;$A134&amp;"'!$A:$A"),INDIRECT("'"&amp;$A134&amp;"'!$b:$b"),FALSE),_xlfn.XLOOKUP(I$1,INDIRECT("'"&amp;$A134&amp;"'!$C$19:$C$25"),INDIRECT("'"&amp;$A134&amp;"'!$A$19:$A$25"),données!$A$39)),0)</f>
        <v>0</v>
      </c>
      <c r="J134" s="73">
        <f t="shared" ref="J134:J197" ca="1" si="31">IFERROR(SUMIFS(INDIRECT("'"&amp;$A134&amp;"'!$C$30:$C$45"),INDIRECT("'"&amp;$A134&amp;"'!$A$30:$A$45"),J$1,INDIRECT("'"&amp;$A134&amp;"'!$B$30:$B$45"),J$2),0)</f>
        <v>0</v>
      </c>
      <c r="K134" s="74">
        <f t="shared" ca="1" si="25"/>
        <v>0</v>
      </c>
      <c r="L134" s="74">
        <f t="shared" ca="1" si="25"/>
        <v>0</v>
      </c>
      <c r="M134" s="74">
        <f t="shared" ca="1" si="25"/>
        <v>0</v>
      </c>
      <c r="N134" s="74">
        <f t="shared" ca="1" si="25"/>
        <v>0</v>
      </c>
      <c r="O134" s="74">
        <f t="shared" ca="1" si="25"/>
        <v>0</v>
      </c>
      <c r="P134" s="74">
        <f t="shared" ca="1" si="25"/>
        <v>0</v>
      </c>
      <c r="Q134" s="74">
        <f t="shared" ca="1" si="25"/>
        <v>0</v>
      </c>
      <c r="R134" s="74">
        <f t="shared" ca="1" si="25"/>
        <v>0</v>
      </c>
      <c r="S134" s="74">
        <f t="shared" ca="1" si="25"/>
        <v>0</v>
      </c>
      <c r="T134" s="74">
        <f t="shared" ca="1" si="25"/>
        <v>0</v>
      </c>
      <c r="U134" s="74">
        <f t="shared" ca="1" si="25"/>
        <v>0</v>
      </c>
      <c r="V134" s="74">
        <f t="shared" ca="1" si="25"/>
        <v>0</v>
      </c>
      <c r="W134" s="74">
        <f t="shared" ca="1" si="25"/>
        <v>0</v>
      </c>
      <c r="X134" s="74">
        <f t="shared" ca="1" si="25"/>
        <v>0</v>
      </c>
      <c r="Y134" s="74">
        <f t="shared" ca="1" si="25"/>
        <v>0</v>
      </c>
      <c r="Z134" s="74">
        <f t="shared" ca="1" si="25"/>
        <v>0</v>
      </c>
      <c r="AA134" s="73">
        <f t="shared" ref="AA134:AA197" ca="1" si="32">IFERROR(SUMIFS(INDIRECT("'"&amp;$A134&amp;"'!$C$28:$C$43"),INDIRECT("'"&amp;$A134&amp;"'!$A$28:$A$43"),AA$1,INDIRECT("'"&amp;$A134&amp;"'!$B$28:$B$43"),AA$2),0)</f>
        <v>0</v>
      </c>
      <c r="AB134" s="93"/>
      <c r="AC134" s="75">
        <f ca="1">ROUND(IF($H134="Oui",0,SUMIFS(données!$C$33:$C$39,données!$A$33:$A$39,$I134)),2)</f>
        <v>0</v>
      </c>
      <c r="AD134" s="75" cm="1">
        <f t="array" aca="1" ref="AD134" ca="1">ROUND((SUMPRODUCT((données!$L$2:$R$2=$I134)*(données!$A$3:$A$17=J$1)*(données!$B$3:$B$17=J$2)*données!$L$3:$R$17)*$J134)+(SUMPRODUCT((données!$L$2:$R$2=$I134)*(données!$A$3:$A$17=K$1)*(données!$B$3:$B$17=K$2)*données!$L$3:$R$17)*$K134)+(SUMPRODUCT((données!$L$2:$R$2=$I134)*(données!$A$3:$A$17=L$1)*(données!$B$3:$B$17=L$2)*données!$L$3:$R$17)*$L134)+(SUMPRODUCT((données!$L$2:$R$2=$I134)*(données!$A$3:$A$17=M$1)*(données!$B$3:$B$17=M$2)*données!$L$3:$R$17)*$M134)+(SUMPRODUCT((données!$L$2:$R$2=$I134)*(données!$A$3:$A$17=N$1)*(données!$B$3:$B$17=N$2)*données!$L$3:$R$17)*$N134)+(SUMPRODUCT((données!$L$2:$R$2=$I134)*(données!$A$3:$A$17=O$1)*(données!$B$3:$B$17=O$2)*données!$L$3:$R$17)*$O134)+(SUMPRODUCT((données!$L$2:$R$2=$I134)*(données!$A$3:$A$17=P$1)*(données!$B$3:$B$17=Q$2)*données!$L$3:$R$17)*$P134)+(SUMPRODUCT((données!$L$2:$R$2=$I134)*(données!$A$3:$A$17=Q$1)*(données!$B$3:$B$17=Q$2)*données!$L$3:$R$17)*$Q134)+(SUMPRODUCT((données!$L$2:$R$2=$I134)*(données!$A$3:$A$17=R$1)*(données!$B$3:$B$17=R$2)*données!$L$3:$R$17)*$R134)+(SUMPRODUCT((données!$L$2:$R$2=$I134)*(données!$A$3:$A$17=S$1)*(données!$B$3:$B$17=S$2)*données!$L$3:$R$17)*$S134)+(SUMPRODUCT((données!$L$2:$R$2=$I134)*(données!$A$3:$A$17=T$1)*(données!$B$3:$B$17=T$2)*données!$L$3:$R$17)*$T134)+(SUMPRODUCT((données!$L$2:$R$2=$I134)*(données!$A$3:$A$17=U$1)*(données!$B$3:$B$17=U$2)*données!$L$3:$R$17)*$U134)+(SUMPRODUCT((données!$L$2:$R$2=$I134)*(données!$A$3:$A$17=V$1)*(données!$B$3:$B$17=V$2)*données!$L$3:$R$17)*$V134)+(SUMPRODUCT((données!$L$2:$R$2=$I134)*(données!$A$3:$A$17=W$1)*(données!$B$3:$B$17=W$2)*données!$L$3:$R$17)*$W134)+(SUMPRODUCT((données!$L$2:$R$2=$I134)*(données!$A$3:$A$17=AA$1)*(données!$B$3:$B$17=AA$2)*données!$L$3:$R$17)*$AA134),2)</f>
        <v>0</v>
      </c>
      <c r="AE134" s="75" cm="1">
        <f t="array" aca="1" ref="AE134" ca="1">IFERROR(_xlfn.XLOOKUP(AE$1,INDIRECT("'"&amp;$A134&amp;"'!$a:$a"),INDIRECT("'"&amp;$A134&amp;"'!$f:$f"),FALSE),0)</f>
        <v>0</v>
      </c>
      <c r="AF134" s="75">
        <f t="shared" ca="1" si="27"/>
        <v>0</v>
      </c>
      <c r="AG134" s="75">
        <f t="shared" ca="1" si="28"/>
        <v>0</v>
      </c>
      <c r="AH134" s="74" cm="1">
        <f t="array" aca="1" ref="AH134" ca="1">IFERROR(_xlfn.XLOOKUP(AH$1,INDIRECT("'"&amp;$A134&amp;"'!$A:$A"),INDIRECT("'"&amp;$A134&amp;"'!$b:$b"),FALSE),0)</f>
        <v>0</v>
      </c>
      <c r="AI134" s="74">
        <f ca="1">IFERROR(_xlfn.XLOOKUP($I134,données!$A$33:$A$39,données!$D$33:$D$39,0),0)</f>
        <v>0</v>
      </c>
      <c r="AJ134" s="74">
        <f ca="1">IFERROR(_xlfn.XLOOKUP($I134,données!$A$33:$A$39,données!$E$33:$E$39,0),0)</f>
        <v>0</v>
      </c>
      <c r="AK134" s="74">
        <f ca="1">IFERROR(_xlfn.XLOOKUP($I134,données!$A$33:$A$39,données!$F$33:$F$39,0),0)</f>
        <v>0</v>
      </c>
      <c r="AL134" s="74">
        <f ca="1">IFERROR(_xlfn.XLOOKUP($I134,données!$A$33:$A$39,données!$G$33:$G$39,0),0)</f>
        <v>0</v>
      </c>
      <c r="AM134" s="74">
        <f ca="1">IFERROR(_xlfn.XLOOKUP($I134,données!$A$33:$A$39,données!$H$33:$H$39,0),0)</f>
        <v>0</v>
      </c>
      <c r="AN134" s="74"/>
      <c r="AO134" s="74"/>
      <c r="AP134" s="71"/>
      <c r="AQ134" s="82"/>
    </row>
    <row r="135" spans="1:43" s="68" customFormat="1" ht="14" x14ac:dyDescent="0.2">
      <c r="A135" s="71">
        <f t="shared" si="29"/>
        <v>131</v>
      </c>
      <c r="B135" s="71">
        <f t="shared" ca="1" si="30"/>
        <v>0</v>
      </c>
      <c r="C135" s="71">
        <f t="shared" ca="1" si="30"/>
        <v>0</v>
      </c>
      <c r="D135" s="71">
        <f t="shared" ca="1" si="30"/>
        <v>0</v>
      </c>
      <c r="E135" s="71">
        <f t="shared" ca="1" si="30"/>
        <v>0</v>
      </c>
      <c r="F135" s="71">
        <f t="shared" ca="1" si="30"/>
        <v>0</v>
      </c>
      <c r="G135" s="89">
        <f t="shared" ca="1" si="30"/>
        <v>0</v>
      </c>
      <c r="H135" s="72" cm="1">
        <f t="array" aca="1" ref="H135" ca="1">IFERROR(_xlfn.XLOOKUP(H$1,INDIRECT("'"&amp;$A135&amp;"'!$A:$A"),INDIRECT("'"&amp;$A135&amp;"'!$b:$b"),FALSE),0)</f>
        <v>0</v>
      </c>
      <c r="I135" s="71" cm="1">
        <f t="array" aca="1" ref="I135" ca="1">IFERROR(IF($H135="Oui",_xlfn.XLOOKUP(I$2,INDIRECT("'"&amp;$A135&amp;"'!$A:$A"),INDIRECT("'"&amp;$A135&amp;"'!$b:$b"),FALSE),_xlfn.XLOOKUP(I$1,INDIRECT("'"&amp;$A135&amp;"'!$C$19:$C$25"),INDIRECT("'"&amp;$A135&amp;"'!$A$19:$A$25"),données!$A$39)),0)</f>
        <v>0</v>
      </c>
      <c r="J135" s="73">
        <f t="shared" ca="1" si="31"/>
        <v>0</v>
      </c>
      <c r="K135" s="74">
        <f t="shared" ca="1" si="25"/>
        <v>0</v>
      </c>
      <c r="L135" s="74">
        <f t="shared" ca="1" si="25"/>
        <v>0</v>
      </c>
      <c r="M135" s="74">
        <f t="shared" ca="1" si="25"/>
        <v>0</v>
      </c>
      <c r="N135" s="74">
        <f t="shared" ca="1" si="25"/>
        <v>0</v>
      </c>
      <c r="O135" s="74">
        <f t="shared" ca="1" si="25"/>
        <v>0</v>
      </c>
      <c r="P135" s="74">
        <f t="shared" ca="1" si="25"/>
        <v>0</v>
      </c>
      <c r="Q135" s="74">
        <f t="shared" ca="1" si="25"/>
        <v>0</v>
      </c>
      <c r="R135" s="74">
        <f t="shared" ca="1" si="25"/>
        <v>0</v>
      </c>
      <c r="S135" s="74">
        <f t="shared" ca="1" si="25"/>
        <v>0</v>
      </c>
      <c r="T135" s="74">
        <f t="shared" ca="1" si="25"/>
        <v>0</v>
      </c>
      <c r="U135" s="74">
        <f t="shared" ca="1" si="25"/>
        <v>0</v>
      </c>
      <c r="V135" s="74">
        <f t="shared" ca="1" si="25"/>
        <v>0</v>
      </c>
      <c r="W135" s="74">
        <f t="shared" ca="1" si="25"/>
        <v>0</v>
      </c>
      <c r="X135" s="74">
        <f t="shared" ca="1" si="25"/>
        <v>0</v>
      </c>
      <c r="Y135" s="74">
        <f t="shared" ca="1" si="25"/>
        <v>0</v>
      </c>
      <c r="Z135" s="74">
        <f t="shared" ca="1" si="25"/>
        <v>0</v>
      </c>
      <c r="AA135" s="73">
        <f t="shared" ca="1" si="32"/>
        <v>0</v>
      </c>
      <c r="AB135" s="93"/>
      <c r="AC135" s="75">
        <f ca="1">ROUND(IF($H135="Oui",0,SUMIFS(données!$C$33:$C$39,données!$A$33:$A$39,$I135)),2)</f>
        <v>0</v>
      </c>
      <c r="AD135" s="75" cm="1">
        <f t="array" aca="1" ref="AD135" ca="1">ROUND((SUMPRODUCT((données!$L$2:$R$2=$I135)*(données!$A$3:$A$17=J$1)*(données!$B$3:$B$17=J$2)*données!$L$3:$R$17)*$J135)+(SUMPRODUCT((données!$L$2:$R$2=$I135)*(données!$A$3:$A$17=K$1)*(données!$B$3:$B$17=K$2)*données!$L$3:$R$17)*$K135)+(SUMPRODUCT((données!$L$2:$R$2=$I135)*(données!$A$3:$A$17=L$1)*(données!$B$3:$B$17=L$2)*données!$L$3:$R$17)*$L135)+(SUMPRODUCT((données!$L$2:$R$2=$I135)*(données!$A$3:$A$17=M$1)*(données!$B$3:$B$17=M$2)*données!$L$3:$R$17)*$M135)+(SUMPRODUCT((données!$L$2:$R$2=$I135)*(données!$A$3:$A$17=N$1)*(données!$B$3:$B$17=N$2)*données!$L$3:$R$17)*$N135)+(SUMPRODUCT((données!$L$2:$R$2=$I135)*(données!$A$3:$A$17=O$1)*(données!$B$3:$B$17=O$2)*données!$L$3:$R$17)*$O135)+(SUMPRODUCT((données!$L$2:$R$2=$I135)*(données!$A$3:$A$17=P$1)*(données!$B$3:$B$17=Q$2)*données!$L$3:$R$17)*$P135)+(SUMPRODUCT((données!$L$2:$R$2=$I135)*(données!$A$3:$A$17=Q$1)*(données!$B$3:$B$17=Q$2)*données!$L$3:$R$17)*$Q135)+(SUMPRODUCT((données!$L$2:$R$2=$I135)*(données!$A$3:$A$17=R$1)*(données!$B$3:$B$17=R$2)*données!$L$3:$R$17)*$R135)+(SUMPRODUCT((données!$L$2:$R$2=$I135)*(données!$A$3:$A$17=S$1)*(données!$B$3:$B$17=S$2)*données!$L$3:$R$17)*$S135)+(SUMPRODUCT((données!$L$2:$R$2=$I135)*(données!$A$3:$A$17=T$1)*(données!$B$3:$B$17=T$2)*données!$L$3:$R$17)*$T135)+(SUMPRODUCT((données!$L$2:$R$2=$I135)*(données!$A$3:$A$17=U$1)*(données!$B$3:$B$17=U$2)*données!$L$3:$R$17)*$U135)+(SUMPRODUCT((données!$L$2:$R$2=$I135)*(données!$A$3:$A$17=V$1)*(données!$B$3:$B$17=V$2)*données!$L$3:$R$17)*$V135)+(SUMPRODUCT((données!$L$2:$R$2=$I135)*(données!$A$3:$A$17=W$1)*(données!$B$3:$B$17=W$2)*données!$L$3:$R$17)*$W135)+(SUMPRODUCT((données!$L$2:$R$2=$I135)*(données!$A$3:$A$17=AA$1)*(données!$B$3:$B$17=AA$2)*données!$L$3:$R$17)*$AA135),2)</f>
        <v>0</v>
      </c>
      <c r="AE135" s="75" cm="1">
        <f t="array" aca="1" ref="AE135" ca="1">IFERROR(_xlfn.XLOOKUP(AE$1,INDIRECT("'"&amp;$A135&amp;"'!$a:$a"),INDIRECT("'"&amp;$A135&amp;"'!$f:$f"),FALSE),0)</f>
        <v>0</v>
      </c>
      <c r="AF135" s="75">
        <f t="shared" ca="1" si="27"/>
        <v>0</v>
      </c>
      <c r="AG135" s="75">
        <f t="shared" ca="1" si="28"/>
        <v>0</v>
      </c>
      <c r="AH135" s="74" cm="1">
        <f t="array" aca="1" ref="AH135" ca="1">IFERROR(_xlfn.XLOOKUP(AH$1,INDIRECT("'"&amp;$A135&amp;"'!$A:$A"),INDIRECT("'"&amp;$A135&amp;"'!$b:$b"),FALSE),0)</f>
        <v>0</v>
      </c>
      <c r="AI135" s="74">
        <f ca="1">IFERROR(_xlfn.XLOOKUP($I135,données!$A$33:$A$39,données!$D$33:$D$39,0),0)</f>
        <v>0</v>
      </c>
      <c r="AJ135" s="74">
        <f ca="1">IFERROR(_xlfn.XLOOKUP($I135,données!$A$33:$A$39,données!$E$33:$E$39,0),0)</f>
        <v>0</v>
      </c>
      <c r="AK135" s="74">
        <f ca="1">IFERROR(_xlfn.XLOOKUP($I135,données!$A$33:$A$39,données!$F$33:$F$39,0),0)</f>
        <v>0</v>
      </c>
      <c r="AL135" s="74">
        <f ca="1">IFERROR(_xlfn.XLOOKUP($I135,données!$A$33:$A$39,données!$G$33:$G$39,0),0)</f>
        <v>0</v>
      </c>
      <c r="AM135" s="74">
        <f ca="1">IFERROR(_xlfn.XLOOKUP($I135,données!$A$33:$A$39,données!$H$33:$H$39,0),0)</f>
        <v>0</v>
      </c>
      <c r="AN135" s="74"/>
      <c r="AO135" s="74"/>
      <c r="AP135" s="71"/>
      <c r="AQ135" s="82"/>
    </row>
    <row r="136" spans="1:43" s="68" customFormat="1" ht="14" x14ac:dyDescent="0.2">
      <c r="A136" s="71">
        <f t="shared" si="29"/>
        <v>132</v>
      </c>
      <c r="B136" s="71">
        <f t="shared" ca="1" si="30"/>
        <v>0</v>
      </c>
      <c r="C136" s="71">
        <f t="shared" ca="1" si="30"/>
        <v>0</v>
      </c>
      <c r="D136" s="71">
        <f t="shared" ca="1" si="30"/>
        <v>0</v>
      </c>
      <c r="E136" s="71">
        <f t="shared" ca="1" si="30"/>
        <v>0</v>
      </c>
      <c r="F136" s="71">
        <f t="shared" ca="1" si="30"/>
        <v>0</v>
      </c>
      <c r="G136" s="89">
        <f t="shared" ca="1" si="30"/>
        <v>0</v>
      </c>
      <c r="H136" s="72" cm="1">
        <f t="array" aca="1" ref="H136" ca="1">IFERROR(_xlfn.XLOOKUP(H$1,INDIRECT("'"&amp;$A136&amp;"'!$A:$A"),INDIRECT("'"&amp;$A136&amp;"'!$b:$b"),FALSE),0)</f>
        <v>0</v>
      </c>
      <c r="I136" s="71" cm="1">
        <f t="array" aca="1" ref="I136" ca="1">IFERROR(IF($H136="Oui",_xlfn.XLOOKUP(I$2,INDIRECT("'"&amp;$A136&amp;"'!$A:$A"),INDIRECT("'"&amp;$A136&amp;"'!$b:$b"),FALSE),_xlfn.XLOOKUP(I$1,INDIRECT("'"&amp;$A136&amp;"'!$C$19:$C$25"),INDIRECT("'"&amp;$A136&amp;"'!$A$19:$A$25"),données!$A$39)),0)</f>
        <v>0</v>
      </c>
      <c r="J136" s="73">
        <f t="shared" ca="1" si="31"/>
        <v>0</v>
      </c>
      <c r="K136" s="74">
        <f t="shared" ca="1" si="25"/>
        <v>0</v>
      </c>
      <c r="L136" s="74">
        <f t="shared" ca="1" si="25"/>
        <v>0</v>
      </c>
      <c r="M136" s="74">
        <f t="shared" ca="1" si="25"/>
        <v>0</v>
      </c>
      <c r="N136" s="74">
        <f t="shared" ca="1" si="25"/>
        <v>0</v>
      </c>
      <c r="O136" s="74">
        <f t="shared" ca="1" si="25"/>
        <v>0</v>
      </c>
      <c r="P136" s="74">
        <f t="shared" ca="1" si="25"/>
        <v>0</v>
      </c>
      <c r="Q136" s="74">
        <f t="shared" ca="1" si="25"/>
        <v>0</v>
      </c>
      <c r="R136" s="74">
        <f t="shared" ca="1" si="25"/>
        <v>0</v>
      </c>
      <c r="S136" s="74">
        <f t="shared" ca="1" si="25"/>
        <v>0</v>
      </c>
      <c r="T136" s="74">
        <f t="shared" ca="1" si="25"/>
        <v>0</v>
      </c>
      <c r="U136" s="74">
        <f t="shared" ca="1" si="25"/>
        <v>0</v>
      </c>
      <c r="V136" s="74">
        <f t="shared" ca="1" si="25"/>
        <v>0</v>
      </c>
      <c r="W136" s="74">
        <f t="shared" ca="1" si="25"/>
        <v>0</v>
      </c>
      <c r="X136" s="74">
        <f t="shared" ca="1" si="25"/>
        <v>0</v>
      </c>
      <c r="Y136" s="74">
        <f t="shared" ca="1" si="25"/>
        <v>0</v>
      </c>
      <c r="Z136" s="74">
        <f t="shared" ca="1" si="25"/>
        <v>0</v>
      </c>
      <c r="AA136" s="73">
        <f t="shared" ca="1" si="32"/>
        <v>0</v>
      </c>
      <c r="AB136" s="93"/>
      <c r="AC136" s="75">
        <f ca="1">ROUND(IF($H136="Oui",0,SUMIFS(données!$C$33:$C$39,données!$A$33:$A$39,$I136)),2)</f>
        <v>0</v>
      </c>
      <c r="AD136" s="75" cm="1">
        <f t="array" aca="1" ref="AD136" ca="1">ROUND((SUMPRODUCT((données!$L$2:$R$2=$I136)*(données!$A$3:$A$17=J$1)*(données!$B$3:$B$17=J$2)*données!$L$3:$R$17)*$J136)+(SUMPRODUCT((données!$L$2:$R$2=$I136)*(données!$A$3:$A$17=K$1)*(données!$B$3:$B$17=K$2)*données!$L$3:$R$17)*$K136)+(SUMPRODUCT((données!$L$2:$R$2=$I136)*(données!$A$3:$A$17=L$1)*(données!$B$3:$B$17=L$2)*données!$L$3:$R$17)*$L136)+(SUMPRODUCT((données!$L$2:$R$2=$I136)*(données!$A$3:$A$17=M$1)*(données!$B$3:$B$17=M$2)*données!$L$3:$R$17)*$M136)+(SUMPRODUCT((données!$L$2:$R$2=$I136)*(données!$A$3:$A$17=N$1)*(données!$B$3:$B$17=N$2)*données!$L$3:$R$17)*$N136)+(SUMPRODUCT((données!$L$2:$R$2=$I136)*(données!$A$3:$A$17=O$1)*(données!$B$3:$B$17=O$2)*données!$L$3:$R$17)*$O136)+(SUMPRODUCT((données!$L$2:$R$2=$I136)*(données!$A$3:$A$17=P$1)*(données!$B$3:$B$17=Q$2)*données!$L$3:$R$17)*$P136)+(SUMPRODUCT((données!$L$2:$R$2=$I136)*(données!$A$3:$A$17=Q$1)*(données!$B$3:$B$17=Q$2)*données!$L$3:$R$17)*$Q136)+(SUMPRODUCT((données!$L$2:$R$2=$I136)*(données!$A$3:$A$17=R$1)*(données!$B$3:$B$17=R$2)*données!$L$3:$R$17)*$R136)+(SUMPRODUCT((données!$L$2:$R$2=$I136)*(données!$A$3:$A$17=S$1)*(données!$B$3:$B$17=S$2)*données!$L$3:$R$17)*$S136)+(SUMPRODUCT((données!$L$2:$R$2=$I136)*(données!$A$3:$A$17=T$1)*(données!$B$3:$B$17=T$2)*données!$L$3:$R$17)*$T136)+(SUMPRODUCT((données!$L$2:$R$2=$I136)*(données!$A$3:$A$17=U$1)*(données!$B$3:$B$17=U$2)*données!$L$3:$R$17)*$U136)+(SUMPRODUCT((données!$L$2:$R$2=$I136)*(données!$A$3:$A$17=V$1)*(données!$B$3:$B$17=V$2)*données!$L$3:$R$17)*$V136)+(SUMPRODUCT((données!$L$2:$R$2=$I136)*(données!$A$3:$A$17=W$1)*(données!$B$3:$B$17=W$2)*données!$L$3:$R$17)*$W136)+(SUMPRODUCT((données!$L$2:$R$2=$I136)*(données!$A$3:$A$17=AA$1)*(données!$B$3:$B$17=AA$2)*données!$L$3:$R$17)*$AA136),2)</f>
        <v>0</v>
      </c>
      <c r="AE136" s="75" cm="1">
        <f t="array" aca="1" ref="AE136" ca="1">IFERROR(_xlfn.XLOOKUP(AE$1,INDIRECT("'"&amp;$A136&amp;"'!$a:$a"),INDIRECT("'"&amp;$A136&amp;"'!$f:$f"),FALSE),0)</f>
        <v>0</v>
      </c>
      <c r="AF136" s="75">
        <f t="shared" ca="1" si="27"/>
        <v>0</v>
      </c>
      <c r="AG136" s="75">
        <f t="shared" ca="1" si="28"/>
        <v>0</v>
      </c>
      <c r="AH136" s="74" cm="1">
        <f t="array" aca="1" ref="AH136" ca="1">IFERROR(_xlfn.XLOOKUP(AH$1,INDIRECT("'"&amp;$A136&amp;"'!$A:$A"),INDIRECT("'"&amp;$A136&amp;"'!$b:$b"),FALSE),0)</f>
        <v>0</v>
      </c>
      <c r="AI136" s="74">
        <f ca="1">IFERROR(_xlfn.XLOOKUP($I136,données!$A$33:$A$39,données!$D$33:$D$39,0),0)</f>
        <v>0</v>
      </c>
      <c r="AJ136" s="74">
        <f ca="1">IFERROR(_xlfn.XLOOKUP($I136,données!$A$33:$A$39,données!$E$33:$E$39,0),0)</f>
        <v>0</v>
      </c>
      <c r="AK136" s="74">
        <f ca="1">IFERROR(_xlfn.XLOOKUP($I136,données!$A$33:$A$39,données!$F$33:$F$39,0),0)</f>
        <v>0</v>
      </c>
      <c r="AL136" s="74">
        <f ca="1">IFERROR(_xlfn.XLOOKUP($I136,données!$A$33:$A$39,données!$G$33:$G$39,0),0)</f>
        <v>0</v>
      </c>
      <c r="AM136" s="74">
        <f ca="1">IFERROR(_xlfn.XLOOKUP($I136,données!$A$33:$A$39,données!$H$33:$H$39,0),0)</f>
        <v>0</v>
      </c>
      <c r="AN136" s="74"/>
      <c r="AO136" s="74"/>
      <c r="AP136" s="71"/>
      <c r="AQ136" s="82"/>
    </row>
    <row r="137" spans="1:43" s="68" customFormat="1" ht="14" x14ac:dyDescent="0.2">
      <c r="A137" s="71">
        <f t="shared" si="29"/>
        <v>133</v>
      </c>
      <c r="B137" s="71">
        <f t="shared" ca="1" si="30"/>
        <v>0</v>
      </c>
      <c r="C137" s="71">
        <f t="shared" ca="1" si="30"/>
        <v>0</v>
      </c>
      <c r="D137" s="71">
        <f t="shared" ca="1" si="30"/>
        <v>0</v>
      </c>
      <c r="E137" s="71">
        <f t="shared" ca="1" si="30"/>
        <v>0</v>
      </c>
      <c r="F137" s="71">
        <f t="shared" ca="1" si="30"/>
        <v>0</v>
      </c>
      <c r="G137" s="89">
        <f t="shared" ca="1" si="30"/>
        <v>0</v>
      </c>
      <c r="H137" s="72" cm="1">
        <f t="array" aca="1" ref="H137" ca="1">IFERROR(_xlfn.XLOOKUP(H$1,INDIRECT("'"&amp;$A137&amp;"'!$A:$A"),INDIRECT("'"&amp;$A137&amp;"'!$b:$b"),FALSE),0)</f>
        <v>0</v>
      </c>
      <c r="I137" s="71" cm="1">
        <f t="array" aca="1" ref="I137" ca="1">IFERROR(IF($H137="Oui",_xlfn.XLOOKUP(I$2,INDIRECT("'"&amp;$A137&amp;"'!$A:$A"),INDIRECT("'"&amp;$A137&amp;"'!$b:$b"),FALSE),_xlfn.XLOOKUP(I$1,INDIRECT("'"&amp;$A137&amp;"'!$C$19:$C$25"),INDIRECT("'"&amp;$A137&amp;"'!$A$19:$A$25"),données!$A$39)),0)</f>
        <v>0</v>
      </c>
      <c r="J137" s="73">
        <f t="shared" ca="1" si="31"/>
        <v>0</v>
      </c>
      <c r="K137" s="74">
        <f t="shared" ca="1" si="25"/>
        <v>0</v>
      </c>
      <c r="L137" s="74">
        <f t="shared" ca="1" si="25"/>
        <v>0</v>
      </c>
      <c r="M137" s="74">
        <f t="shared" ca="1" si="25"/>
        <v>0</v>
      </c>
      <c r="N137" s="74">
        <f t="shared" ca="1" si="25"/>
        <v>0</v>
      </c>
      <c r="O137" s="74">
        <f t="shared" ca="1" si="25"/>
        <v>0</v>
      </c>
      <c r="P137" s="74">
        <f t="shared" ca="1" si="25"/>
        <v>0</v>
      </c>
      <c r="Q137" s="74">
        <f t="shared" ca="1" si="25"/>
        <v>0</v>
      </c>
      <c r="R137" s="74">
        <f t="shared" ca="1" si="25"/>
        <v>0</v>
      </c>
      <c r="S137" s="74">
        <f t="shared" ca="1" si="25"/>
        <v>0</v>
      </c>
      <c r="T137" s="74">
        <f t="shared" ca="1" si="25"/>
        <v>0</v>
      </c>
      <c r="U137" s="74">
        <f t="shared" ca="1" si="25"/>
        <v>0</v>
      </c>
      <c r="V137" s="74">
        <f t="shared" ca="1" si="25"/>
        <v>0</v>
      </c>
      <c r="W137" s="74">
        <f t="shared" ca="1" si="25"/>
        <v>0</v>
      </c>
      <c r="X137" s="74">
        <f t="shared" ca="1" si="25"/>
        <v>0</v>
      </c>
      <c r="Y137" s="74">
        <f t="shared" ca="1" si="25"/>
        <v>0</v>
      </c>
      <c r="Z137" s="74">
        <f t="shared" ca="1" si="25"/>
        <v>0</v>
      </c>
      <c r="AA137" s="73">
        <f t="shared" ca="1" si="32"/>
        <v>0</v>
      </c>
      <c r="AB137" s="93"/>
      <c r="AC137" s="75">
        <f ca="1">ROUND(IF($H137="Oui",0,SUMIFS(données!$C$33:$C$39,données!$A$33:$A$39,$I137)),2)</f>
        <v>0</v>
      </c>
      <c r="AD137" s="75" cm="1">
        <f t="array" aca="1" ref="AD137" ca="1">ROUND((SUMPRODUCT((données!$L$2:$R$2=$I137)*(données!$A$3:$A$17=J$1)*(données!$B$3:$B$17=J$2)*données!$L$3:$R$17)*$J137)+(SUMPRODUCT((données!$L$2:$R$2=$I137)*(données!$A$3:$A$17=K$1)*(données!$B$3:$B$17=K$2)*données!$L$3:$R$17)*$K137)+(SUMPRODUCT((données!$L$2:$R$2=$I137)*(données!$A$3:$A$17=L$1)*(données!$B$3:$B$17=L$2)*données!$L$3:$R$17)*$L137)+(SUMPRODUCT((données!$L$2:$R$2=$I137)*(données!$A$3:$A$17=M$1)*(données!$B$3:$B$17=M$2)*données!$L$3:$R$17)*$M137)+(SUMPRODUCT((données!$L$2:$R$2=$I137)*(données!$A$3:$A$17=N$1)*(données!$B$3:$B$17=N$2)*données!$L$3:$R$17)*$N137)+(SUMPRODUCT((données!$L$2:$R$2=$I137)*(données!$A$3:$A$17=O$1)*(données!$B$3:$B$17=O$2)*données!$L$3:$R$17)*$O137)+(SUMPRODUCT((données!$L$2:$R$2=$I137)*(données!$A$3:$A$17=P$1)*(données!$B$3:$B$17=Q$2)*données!$L$3:$R$17)*$P137)+(SUMPRODUCT((données!$L$2:$R$2=$I137)*(données!$A$3:$A$17=Q$1)*(données!$B$3:$B$17=Q$2)*données!$L$3:$R$17)*$Q137)+(SUMPRODUCT((données!$L$2:$R$2=$I137)*(données!$A$3:$A$17=R$1)*(données!$B$3:$B$17=R$2)*données!$L$3:$R$17)*$R137)+(SUMPRODUCT((données!$L$2:$R$2=$I137)*(données!$A$3:$A$17=S$1)*(données!$B$3:$B$17=S$2)*données!$L$3:$R$17)*$S137)+(SUMPRODUCT((données!$L$2:$R$2=$I137)*(données!$A$3:$A$17=T$1)*(données!$B$3:$B$17=T$2)*données!$L$3:$R$17)*$T137)+(SUMPRODUCT((données!$L$2:$R$2=$I137)*(données!$A$3:$A$17=U$1)*(données!$B$3:$B$17=U$2)*données!$L$3:$R$17)*$U137)+(SUMPRODUCT((données!$L$2:$R$2=$I137)*(données!$A$3:$A$17=V$1)*(données!$B$3:$B$17=V$2)*données!$L$3:$R$17)*$V137)+(SUMPRODUCT((données!$L$2:$R$2=$I137)*(données!$A$3:$A$17=W$1)*(données!$B$3:$B$17=W$2)*données!$L$3:$R$17)*$W137)+(SUMPRODUCT((données!$L$2:$R$2=$I137)*(données!$A$3:$A$17=AA$1)*(données!$B$3:$B$17=AA$2)*données!$L$3:$R$17)*$AA137),2)</f>
        <v>0</v>
      </c>
      <c r="AE137" s="75" cm="1">
        <f t="array" aca="1" ref="AE137" ca="1">IFERROR(_xlfn.XLOOKUP(AE$1,INDIRECT("'"&amp;$A137&amp;"'!$a:$a"),INDIRECT("'"&amp;$A137&amp;"'!$f:$f"),FALSE),0)</f>
        <v>0</v>
      </c>
      <c r="AF137" s="75">
        <f t="shared" ca="1" si="27"/>
        <v>0</v>
      </c>
      <c r="AG137" s="75">
        <f t="shared" ca="1" si="28"/>
        <v>0</v>
      </c>
      <c r="AH137" s="74" cm="1">
        <f t="array" aca="1" ref="AH137" ca="1">IFERROR(_xlfn.XLOOKUP(AH$1,INDIRECT("'"&amp;$A137&amp;"'!$A:$A"),INDIRECT("'"&amp;$A137&amp;"'!$b:$b"),FALSE),0)</f>
        <v>0</v>
      </c>
      <c r="AI137" s="74">
        <f ca="1">IFERROR(_xlfn.XLOOKUP($I137,données!$A$33:$A$39,données!$D$33:$D$39,0),0)</f>
        <v>0</v>
      </c>
      <c r="AJ137" s="74">
        <f ca="1">IFERROR(_xlfn.XLOOKUP($I137,données!$A$33:$A$39,données!$E$33:$E$39,0),0)</f>
        <v>0</v>
      </c>
      <c r="AK137" s="74">
        <f ca="1">IFERROR(_xlfn.XLOOKUP($I137,données!$A$33:$A$39,données!$F$33:$F$39,0),0)</f>
        <v>0</v>
      </c>
      <c r="AL137" s="74">
        <f ca="1">IFERROR(_xlfn.XLOOKUP($I137,données!$A$33:$A$39,données!$G$33:$G$39,0),0)</f>
        <v>0</v>
      </c>
      <c r="AM137" s="74">
        <f ca="1">IFERROR(_xlfn.XLOOKUP($I137,données!$A$33:$A$39,données!$H$33:$H$39,0),0)</f>
        <v>0</v>
      </c>
      <c r="AN137" s="74"/>
      <c r="AO137" s="74"/>
      <c r="AP137" s="71"/>
      <c r="AQ137" s="82"/>
    </row>
    <row r="138" spans="1:43" s="68" customFormat="1" ht="14" x14ac:dyDescent="0.2">
      <c r="A138" s="71">
        <f t="shared" si="29"/>
        <v>134</v>
      </c>
      <c r="B138" s="71">
        <f t="shared" ca="1" si="30"/>
        <v>0</v>
      </c>
      <c r="C138" s="71">
        <f t="shared" ca="1" si="30"/>
        <v>0</v>
      </c>
      <c r="D138" s="71">
        <f t="shared" ca="1" si="30"/>
        <v>0</v>
      </c>
      <c r="E138" s="71">
        <f t="shared" ca="1" si="30"/>
        <v>0</v>
      </c>
      <c r="F138" s="71">
        <f t="shared" ca="1" si="30"/>
        <v>0</v>
      </c>
      <c r="G138" s="89">
        <f t="shared" ca="1" si="30"/>
        <v>0</v>
      </c>
      <c r="H138" s="72" cm="1">
        <f t="array" aca="1" ref="H138" ca="1">IFERROR(_xlfn.XLOOKUP(H$1,INDIRECT("'"&amp;$A138&amp;"'!$A:$A"),INDIRECT("'"&amp;$A138&amp;"'!$b:$b"),FALSE),0)</f>
        <v>0</v>
      </c>
      <c r="I138" s="71" cm="1">
        <f t="array" aca="1" ref="I138" ca="1">IFERROR(IF($H138="Oui",_xlfn.XLOOKUP(I$2,INDIRECT("'"&amp;$A138&amp;"'!$A:$A"),INDIRECT("'"&amp;$A138&amp;"'!$b:$b"),FALSE),_xlfn.XLOOKUP(I$1,INDIRECT("'"&amp;$A138&amp;"'!$C$19:$C$25"),INDIRECT("'"&amp;$A138&amp;"'!$A$19:$A$25"),données!$A$39)),0)</f>
        <v>0</v>
      </c>
      <c r="J138" s="73">
        <f t="shared" ca="1" si="31"/>
        <v>0</v>
      </c>
      <c r="K138" s="74">
        <f t="shared" ca="1" si="25"/>
        <v>0</v>
      </c>
      <c r="L138" s="74">
        <f t="shared" ca="1" si="25"/>
        <v>0</v>
      </c>
      <c r="M138" s="74">
        <f t="shared" ca="1" si="25"/>
        <v>0</v>
      </c>
      <c r="N138" s="74">
        <f t="shared" ca="1" si="25"/>
        <v>0</v>
      </c>
      <c r="O138" s="74">
        <f t="shared" ca="1" si="25"/>
        <v>0</v>
      </c>
      <c r="P138" s="74">
        <f t="shared" ca="1" si="25"/>
        <v>0</v>
      </c>
      <c r="Q138" s="74">
        <f t="shared" ca="1" si="25"/>
        <v>0</v>
      </c>
      <c r="R138" s="74">
        <f t="shared" ca="1" si="25"/>
        <v>0</v>
      </c>
      <c r="S138" s="74">
        <f t="shared" ca="1" si="25"/>
        <v>0</v>
      </c>
      <c r="T138" s="74">
        <f t="shared" ca="1" si="25"/>
        <v>0</v>
      </c>
      <c r="U138" s="74">
        <f t="shared" ca="1" si="25"/>
        <v>0</v>
      </c>
      <c r="V138" s="74">
        <f t="shared" ca="1" si="25"/>
        <v>0</v>
      </c>
      <c r="W138" s="74">
        <f t="shared" ca="1" si="25"/>
        <v>0</v>
      </c>
      <c r="X138" s="74">
        <f t="shared" ca="1" si="25"/>
        <v>0</v>
      </c>
      <c r="Y138" s="74">
        <f t="shared" ca="1" si="25"/>
        <v>0</v>
      </c>
      <c r="Z138" s="74">
        <f t="shared" ca="1" si="25"/>
        <v>0</v>
      </c>
      <c r="AA138" s="73">
        <f t="shared" ca="1" si="32"/>
        <v>0</v>
      </c>
      <c r="AB138" s="93"/>
      <c r="AC138" s="75">
        <f ca="1">ROUND(IF($H138="Oui",0,SUMIFS(données!$C$33:$C$39,données!$A$33:$A$39,$I138)),2)</f>
        <v>0</v>
      </c>
      <c r="AD138" s="75" cm="1">
        <f t="array" aca="1" ref="AD138" ca="1">ROUND((SUMPRODUCT((données!$L$2:$R$2=$I138)*(données!$A$3:$A$17=J$1)*(données!$B$3:$B$17=J$2)*données!$L$3:$R$17)*$J138)+(SUMPRODUCT((données!$L$2:$R$2=$I138)*(données!$A$3:$A$17=K$1)*(données!$B$3:$B$17=K$2)*données!$L$3:$R$17)*$K138)+(SUMPRODUCT((données!$L$2:$R$2=$I138)*(données!$A$3:$A$17=L$1)*(données!$B$3:$B$17=L$2)*données!$L$3:$R$17)*$L138)+(SUMPRODUCT((données!$L$2:$R$2=$I138)*(données!$A$3:$A$17=M$1)*(données!$B$3:$B$17=M$2)*données!$L$3:$R$17)*$M138)+(SUMPRODUCT((données!$L$2:$R$2=$I138)*(données!$A$3:$A$17=N$1)*(données!$B$3:$B$17=N$2)*données!$L$3:$R$17)*$N138)+(SUMPRODUCT((données!$L$2:$R$2=$I138)*(données!$A$3:$A$17=O$1)*(données!$B$3:$B$17=O$2)*données!$L$3:$R$17)*$O138)+(SUMPRODUCT((données!$L$2:$R$2=$I138)*(données!$A$3:$A$17=P$1)*(données!$B$3:$B$17=Q$2)*données!$L$3:$R$17)*$P138)+(SUMPRODUCT((données!$L$2:$R$2=$I138)*(données!$A$3:$A$17=Q$1)*(données!$B$3:$B$17=Q$2)*données!$L$3:$R$17)*$Q138)+(SUMPRODUCT((données!$L$2:$R$2=$I138)*(données!$A$3:$A$17=R$1)*(données!$B$3:$B$17=R$2)*données!$L$3:$R$17)*$R138)+(SUMPRODUCT((données!$L$2:$R$2=$I138)*(données!$A$3:$A$17=S$1)*(données!$B$3:$B$17=S$2)*données!$L$3:$R$17)*$S138)+(SUMPRODUCT((données!$L$2:$R$2=$I138)*(données!$A$3:$A$17=T$1)*(données!$B$3:$B$17=T$2)*données!$L$3:$R$17)*$T138)+(SUMPRODUCT((données!$L$2:$R$2=$I138)*(données!$A$3:$A$17=U$1)*(données!$B$3:$B$17=U$2)*données!$L$3:$R$17)*$U138)+(SUMPRODUCT((données!$L$2:$R$2=$I138)*(données!$A$3:$A$17=V$1)*(données!$B$3:$B$17=V$2)*données!$L$3:$R$17)*$V138)+(SUMPRODUCT((données!$L$2:$R$2=$I138)*(données!$A$3:$A$17=W$1)*(données!$B$3:$B$17=W$2)*données!$L$3:$R$17)*$W138)+(SUMPRODUCT((données!$L$2:$R$2=$I138)*(données!$A$3:$A$17=AA$1)*(données!$B$3:$B$17=AA$2)*données!$L$3:$R$17)*$AA138),2)</f>
        <v>0</v>
      </c>
      <c r="AE138" s="75" cm="1">
        <f t="array" aca="1" ref="AE138" ca="1">IFERROR(_xlfn.XLOOKUP(AE$1,INDIRECT("'"&amp;$A138&amp;"'!$a:$a"),INDIRECT("'"&amp;$A138&amp;"'!$f:$f"),FALSE),0)</f>
        <v>0</v>
      </c>
      <c r="AF138" s="75">
        <f t="shared" ca="1" si="27"/>
        <v>0</v>
      </c>
      <c r="AG138" s="75">
        <f t="shared" ca="1" si="28"/>
        <v>0</v>
      </c>
      <c r="AH138" s="74" cm="1">
        <f t="array" aca="1" ref="AH138" ca="1">IFERROR(_xlfn.XLOOKUP(AH$1,INDIRECT("'"&amp;$A138&amp;"'!$A:$A"),INDIRECT("'"&amp;$A138&amp;"'!$b:$b"),FALSE),0)</f>
        <v>0</v>
      </c>
      <c r="AI138" s="74">
        <f ca="1">IFERROR(_xlfn.XLOOKUP($I138,données!$A$33:$A$39,données!$D$33:$D$39,0),0)</f>
        <v>0</v>
      </c>
      <c r="AJ138" s="74">
        <f ca="1">IFERROR(_xlfn.XLOOKUP($I138,données!$A$33:$A$39,données!$E$33:$E$39,0),0)</f>
        <v>0</v>
      </c>
      <c r="AK138" s="74">
        <f ca="1">IFERROR(_xlfn.XLOOKUP($I138,données!$A$33:$A$39,données!$F$33:$F$39,0),0)</f>
        <v>0</v>
      </c>
      <c r="AL138" s="74">
        <f ca="1">IFERROR(_xlfn.XLOOKUP($I138,données!$A$33:$A$39,données!$G$33:$G$39,0),0)</f>
        <v>0</v>
      </c>
      <c r="AM138" s="74">
        <f ca="1">IFERROR(_xlfn.XLOOKUP($I138,données!$A$33:$A$39,données!$H$33:$H$39,0),0)</f>
        <v>0</v>
      </c>
      <c r="AN138" s="74"/>
      <c r="AO138" s="74"/>
      <c r="AP138" s="71"/>
      <c r="AQ138" s="82"/>
    </row>
    <row r="139" spans="1:43" s="68" customFormat="1" ht="14" x14ac:dyDescent="0.2">
      <c r="A139" s="71">
        <f t="shared" si="29"/>
        <v>135</v>
      </c>
      <c r="B139" s="71">
        <f t="shared" ca="1" si="30"/>
        <v>0</v>
      </c>
      <c r="C139" s="71">
        <f t="shared" ca="1" si="30"/>
        <v>0</v>
      </c>
      <c r="D139" s="71">
        <f t="shared" ca="1" si="30"/>
        <v>0</v>
      </c>
      <c r="E139" s="71">
        <f t="shared" ca="1" si="30"/>
        <v>0</v>
      </c>
      <c r="F139" s="71">
        <f t="shared" ca="1" si="30"/>
        <v>0</v>
      </c>
      <c r="G139" s="89">
        <f t="shared" ca="1" si="30"/>
        <v>0</v>
      </c>
      <c r="H139" s="72" cm="1">
        <f t="array" aca="1" ref="H139" ca="1">IFERROR(_xlfn.XLOOKUP(H$1,INDIRECT("'"&amp;$A139&amp;"'!$A:$A"),INDIRECT("'"&amp;$A139&amp;"'!$b:$b"),FALSE),0)</f>
        <v>0</v>
      </c>
      <c r="I139" s="71" cm="1">
        <f t="array" aca="1" ref="I139" ca="1">IFERROR(IF($H139="Oui",_xlfn.XLOOKUP(I$2,INDIRECT("'"&amp;$A139&amp;"'!$A:$A"),INDIRECT("'"&amp;$A139&amp;"'!$b:$b"),FALSE),_xlfn.XLOOKUP(I$1,INDIRECT("'"&amp;$A139&amp;"'!$C$19:$C$25"),INDIRECT("'"&amp;$A139&amp;"'!$A$19:$A$25"),données!$A$39)),0)</f>
        <v>0</v>
      </c>
      <c r="J139" s="73">
        <f t="shared" ca="1" si="31"/>
        <v>0</v>
      </c>
      <c r="K139" s="74">
        <f t="shared" ca="1" si="25"/>
        <v>0</v>
      </c>
      <c r="L139" s="74">
        <f t="shared" ca="1" si="25"/>
        <v>0</v>
      </c>
      <c r="M139" s="74">
        <f t="shared" ca="1" si="25"/>
        <v>0</v>
      </c>
      <c r="N139" s="74">
        <f t="shared" ca="1" si="25"/>
        <v>0</v>
      </c>
      <c r="O139" s="74">
        <f t="shared" ca="1" si="25"/>
        <v>0</v>
      </c>
      <c r="P139" s="74">
        <f t="shared" ca="1" si="25"/>
        <v>0</v>
      </c>
      <c r="Q139" s="74">
        <f t="shared" ca="1" si="25"/>
        <v>0</v>
      </c>
      <c r="R139" s="74">
        <f t="shared" ca="1" si="25"/>
        <v>0</v>
      </c>
      <c r="S139" s="74">
        <f t="shared" ca="1" si="25"/>
        <v>0</v>
      </c>
      <c r="T139" s="74">
        <f t="shared" ca="1" si="25"/>
        <v>0</v>
      </c>
      <c r="U139" s="74">
        <f t="shared" ca="1" si="25"/>
        <v>0</v>
      </c>
      <c r="V139" s="74">
        <f t="shared" ca="1" si="25"/>
        <v>0</v>
      </c>
      <c r="W139" s="74">
        <f t="shared" ca="1" si="25"/>
        <v>0</v>
      </c>
      <c r="X139" s="74">
        <f t="shared" ca="1" si="25"/>
        <v>0</v>
      </c>
      <c r="Y139" s="74">
        <f t="shared" ca="1" si="25"/>
        <v>0</v>
      </c>
      <c r="Z139" s="74">
        <f t="shared" ca="1" si="25"/>
        <v>0</v>
      </c>
      <c r="AA139" s="73">
        <f t="shared" ca="1" si="32"/>
        <v>0</v>
      </c>
      <c r="AB139" s="93"/>
      <c r="AC139" s="75">
        <f ca="1">ROUND(IF($H139="Oui",0,SUMIFS(données!$C$33:$C$39,données!$A$33:$A$39,$I139)),2)</f>
        <v>0</v>
      </c>
      <c r="AD139" s="75" cm="1">
        <f t="array" aca="1" ref="AD139" ca="1">ROUND((SUMPRODUCT((données!$L$2:$R$2=$I139)*(données!$A$3:$A$17=J$1)*(données!$B$3:$B$17=J$2)*données!$L$3:$R$17)*$J139)+(SUMPRODUCT((données!$L$2:$R$2=$I139)*(données!$A$3:$A$17=K$1)*(données!$B$3:$B$17=K$2)*données!$L$3:$R$17)*$K139)+(SUMPRODUCT((données!$L$2:$R$2=$I139)*(données!$A$3:$A$17=L$1)*(données!$B$3:$B$17=L$2)*données!$L$3:$R$17)*$L139)+(SUMPRODUCT((données!$L$2:$R$2=$I139)*(données!$A$3:$A$17=M$1)*(données!$B$3:$B$17=M$2)*données!$L$3:$R$17)*$M139)+(SUMPRODUCT((données!$L$2:$R$2=$I139)*(données!$A$3:$A$17=N$1)*(données!$B$3:$B$17=N$2)*données!$L$3:$R$17)*$N139)+(SUMPRODUCT((données!$L$2:$R$2=$I139)*(données!$A$3:$A$17=O$1)*(données!$B$3:$B$17=O$2)*données!$L$3:$R$17)*$O139)+(SUMPRODUCT((données!$L$2:$R$2=$I139)*(données!$A$3:$A$17=P$1)*(données!$B$3:$B$17=Q$2)*données!$L$3:$R$17)*$P139)+(SUMPRODUCT((données!$L$2:$R$2=$I139)*(données!$A$3:$A$17=Q$1)*(données!$B$3:$B$17=Q$2)*données!$L$3:$R$17)*$Q139)+(SUMPRODUCT((données!$L$2:$R$2=$I139)*(données!$A$3:$A$17=R$1)*(données!$B$3:$B$17=R$2)*données!$L$3:$R$17)*$R139)+(SUMPRODUCT((données!$L$2:$R$2=$I139)*(données!$A$3:$A$17=S$1)*(données!$B$3:$B$17=S$2)*données!$L$3:$R$17)*$S139)+(SUMPRODUCT((données!$L$2:$R$2=$I139)*(données!$A$3:$A$17=T$1)*(données!$B$3:$B$17=T$2)*données!$L$3:$R$17)*$T139)+(SUMPRODUCT((données!$L$2:$R$2=$I139)*(données!$A$3:$A$17=U$1)*(données!$B$3:$B$17=U$2)*données!$L$3:$R$17)*$U139)+(SUMPRODUCT((données!$L$2:$R$2=$I139)*(données!$A$3:$A$17=V$1)*(données!$B$3:$B$17=V$2)*données!$L$3:$R$17)*$V139)+(SUMPRODUCT((données!$L$2:$R$2=$I139)*(données!$A$3:$A$17=W$1)*(données!$B$3:$B$17=W$2)*données!$L$3:$R$17)*$W139)+(SUMPRODUCT((données!$L$2:$R$2=$I139)*(données!$A$3:$A$17=AA$1)*(données!$B$3:$B$17=AA$2)*données!$L$3:$R$17)*$AA139),2)</f>
        <v>0</v>
      </c>
      <c r="AE139" s="75" cm="1">
        <f t="array" aca="1" ref="AE139" ca="1">IFERROR(_xlfn.XLOOKUP(AE$1,INDIRECT("'"&amp;$A139&amp;"'!$a:$a"),INDIRECT("'"&amp;$A139&amp;"'!$f:$f"),FALSE),0)</f>
        <v>0</v>
      </c>
      <c r="AF139" s="75">
        <f t="shared" ca="1" si="27"/>
        <v>0</v>
      </c>
      <c r="AG139" s="75">
        <f t="shared" ca="1" si="28"/>
        <v>0</v>
      </c>
      <c r="AH139" s="74" cm="1">
        <f t="array" aca="1" ref="AH139" ca="1">IFERROR(_xlfn.XLOOKUP(AH$1,INDIRECT("'"&amp;$A139&amp;"'!$A:$A"),INDIRECT("'"&amp;$A139&amp;"'!$b:$b"),FALSE),0)</f>
        <v>0</v>
      </c>
      <c r="AI139" s="74">
        <f ca="1">IFERROR(_xlfn.XLOOKUP($I139,données!$A$33:$A$39,données!$D$33:$D$39,0),0)</f>
        <v>0</v>
      </c>
      <c r="AJ139" s="74">
        <f ca="1">IFERROR(_xlfn.XLOOKUP($I139,données!$A$33:$A$39,données!$E$33:$E$39,0),0)</f>
        <v>0</v>
      </c>
      <c r="AK139" s="74">
        <f ca="1">IFERROR(_xlfn.XLOOKUP($I139,données!$A$33:$A$39,données!$F$33:$F$39,0),0)</f>
        <v>0</v>
      </c>
      <c r="AL139" s="74">
        <f ca="1">IFERROR(_xlfn.XLOOKUP($I139,données!$A$33:$A$39,données!$G$33:$G$39,0),0)</f>
        <v>0</v>
      </c>
      <c r="AM139" s="74">
        <f ca="1">IFERROR(_xlfn.XLOOKUP($I139,données!$A$33:$A$39,données!$H$33:$H$39,0),0)</f>
        <v>0</v>
      </c>
      <c r="AN139" s="74"/>
      <c r="AO139" s="74"/>
      <c r="AP139" s="71"/>
      <c r="AQ139" s="82"/>
    </row>
    <row r="140" spans="1:43" s="68" customFormat="1" ht="14" x14ac:dyDescent="0.2">
      <c r="A140" s="71">
        <f t="shared" si="29"/>
        <v>136</v>
      </c>
      <c r="B140" s="71">
        <f t="shared" ca="1" si="30"/>
        <v>0</v>
      </c>
      <c r="C140" s="71">
        <f t="shared" ca="1" si="30"/>
        <v>0</v>
      </c>
      <c r="D140" s="71">
        <f t="shared" ca="1" si="30"/>
        <v>0</v>
      </c>
      <c r="E140" s="71">
        <f t="shared" ca="1" si="30"/>
        <v>0</v>
      </c>
      <c r="F140" s="71">
        <f t="shared" ca="1" si="30"/>
        <v>0</v>
      </c>
      <c r="G140" s="89">
        <f t="shared" ca="1" si="30"/>
        <v>0</v>
      </c>
      <c r="H140" s="72" cm="1">
        <f t="array" aca="1" ref="H140" ca="1">IFERROR(_xlfn.XLOOKUP(H$1,INDIRECT("'"&amp;$A140&amp;"'!$A:$A"),INDIRECT("'"&amp;$A140&amp;"'!$b:$b"),FALSE),0)</f>
        <v>0</v>
      </c>
      <c r="I140" s="71" cm="1">
        <f t="array" aca="1" ref="I140" ca="1">IFERROR(IF($H140="Oui",_xlfn.XLOOKUP(I$2,INDIRECT("'"&amp;$A140&amp;"'!$A:$A"),INDIRECT("'"&amp;$A140&amp;"'!$b:$b"),FALSE),_xlfn.XLOOKUP(I$1,INDIRECT("'"&amp;$A140&amp;"'!$C$19:$C$25"),INDIRECT("'"&amp;$A140&amp;"'!$A$19:$A$25"),données!$A$39)),0)</f>
        <v>0</v>
      </c>
      <c r="J140" s="73">
        <f t="shared" ca="1" si="31"/>
        <v>0</v>
      </c>
      <c r="K140" s="74">
        <f t="shared" ca="1" si="25"/>
        <v>0</v>
      </c>
      <c r="L140" s="74">
        <f t="shared" ca="1" si="25"/>
        <v>0</v>
      </c>
      <c r="M140" s="74">
        <f t="shared" ca="1" si="25"/>
        <v>0</v>
      </c>
      <c r="N140" s="74">
        <f t="shared" ca="1" si="25"/>
        <v>0</v>
      </c>
      <c r="O140" s="74">
        <f t="shared" ca="1" si="25"/>
        <v>0</v>
      </c>
      <c r="P140" s="74">
        <f t="shared" ca="1" si="25"/>
        <v>0</v>
      </c>
      <c r="Q140" s="74">
        <f t="shared" ca="1" si="25"/>
        <v>0</v>
      </c>
      <c r="R140" s="74">
        <f t="shared" ca="1" si="25"/>
        <v>0</v>
      </c>
      <c r="S140" s="74">
        <f t="shared" ca="1" si="25"/>
        <v>0</v>
      </c>
      <c r="T140" s="74">
        <f t="shared" ca="1" si="25"/>
        <v>0</v>
      </c>
      <c r="U140" s="74">
        <f t="shared" ca="1" si="25"/>
        <v>0</v>
      </c>
      <c r="V140" s="74">
        <f t="shared" ca="1" si="25"/>
        <v>0</v>
      </c>
      <c r="W140" s="74">
        <f t="shared" ca="1" si="25"/>
        <v>0</v>
      </c>
      <c r="X140" s="74">
        <f t="shared" ca="1" si="25"/>
        <v>0</v>
      </c>
      <c r="Y140" s="74">
        <f t="shared" ca="1" si="25"/>
        <v>0</v>
      </c>
      <c r="Z140" s="74">
        <f t="shared" ca="1" si="25"/>
        <v>0</v>
      </c>
      <c r="AA140" s="73">
        <f t="shared" ca="1" si="32"/>
        <v>0</v>
      </c>
      <c r="AB140" s="93"/>
      <c r="AC140" s="75">
        <f ca="1">ROUND(IF($H140="Oui",0,SUMIFS(données!$C$33:$C$39,données!$A$33:$A$39,$I140)),2)</f>
        <v>0</v>
      </c>
      <c r="AD140" s="75" cm="1">
        <f t="array" aca="1" ref="AD140" ca="1">ROUND((SUMPRODUCT((données!$L$2:$R$2=$I140)*(données!$A$3:$A$17=J$1)*(données!$B$3:$B$17=J$2)*données!$L$3:$R$17)*$J140)+(SUMPRODUCT((données!$L$2:$R$2=$I140)*(données!$A$3:$A$17=K$1)*(données!$B$3:$B$17=K$2)*données!$L$3:$R$17)*$K140)+(SUMPRODUCT((données!$L$2:$R$2=$I140)*(données!$A$3:$A$17=L$1)*(données!$B$3:$B$17=L$2)*données!$L$3:$R$17)*$L140)+(SUMPRODUCT((données!$L$2:$R$2=$I140)*(données!$A$3:$A$17=M$1)*(données!$B$3:$B$17=M$2)*données!$L$3:$R$17)*$M140)+(SUMPRODUCT((données!$L$2:$R$2=$I140)*(données!$A$3:$A$17=N$1)*(données!$B$3:$B$17=N$2)*données!$L$3:$R$17)*$N140)+(SUMPRODUCT((données!$L$2:$R$2=$I140)*(données!$A$3:$A$17=O$1)*(données!$B$3:$B$17=O$2)*données!$L$3:$R$17)*$O140)+(SUMPRODUCT((données!$L$2:$R$2=$I140)*(données!$A$3:$A$17=P$1)*(données!$B$3:$B$17=Q$2)*données!$L$3:$R$17)*$P140)+(SUMPRODUCT((données!$L$2:$R$2=$I140)*(données!$A$3:$A$17=Q$1)*(données!$B$3:$B$17=Q$2)*données!$L$3:$R$17)*$Q140)+(SUMPRODUCT((données!$L$2:$R$2=$I140)*(données!$A$3:$A$17=R$1)*(données!$B$3:$B$17=R$2)*données!$L$3:$R$17)*$R140)+(SUMPRODUCT((données!$L$2:$R$2=$I140)*(données!$A$3:$A$17=S$1)*(données!$B$3:$B$17=S$2)*données!$L$3:$R$17)*$S140)+(SUMPRODUCT((données!$L$2:$R$2=$I140)*(données!$A$3:$A$17=T$1)*(données!$B$3:$B$17=T$2)*données!$L$3:$R$17)*$T140)+(SUMPRODUCT((données!$L$2:$R$2=$I140)*(données!$A$3:$A$17=U$1)*(données!$B$3:$B$17=U$2)*données!$L$3:$R$17)*$U140)+(SUMPRODUCT((données!$L$2:$R$2=$I140)*(données!$A$3:$A$17=V$1)*(données!$B$3:$B$17=V$2)*données!$L$3:$R$17)*$V140)+(SUMPRODUCT((données!$L$2:$R$2=$I140)*(données!$A$3:$A$17=W$1)*(données!$B$3:$B$17=W$2)*données!$L$3:$R$17)*$W140)+(SUMPRODUCT((données!$L$2:$R$2=$I140)*(données!$A$3:$A$17=AA$1)*(données!$B$3:$B$17=AA$2)*données!$L$3:$R$17)*$AA140),2)</f>
        <v>0</v>
      </c>
      <c r="AE140" s="75" cm="1">
        <f t="array" aca="1" ref="AE140" ca="1">IFERROR(_xlfn.XLOOKUP(AE$1,INDIRECT("'"&amp;$A140&amp;"'!$a:$a"),INDIRECT("'"&amp;$A140&amp;"'!$f:$f"),FALSE),0)</f>
        <v>0</v>
      </c>
      <c r="AF140" s="75">
        <f t="shared" ca="1" si="27"/>
        <v>0</v>
      </c>
      <c r="AG140" s="75">
        <f t="shared" ca="1" si="28"/>
        <v>0</v>
      </c>
      <c r="AH140" s="74" cm="1">
        <f t="array" aca="1" ref="AH140" ca="1">IFERROR(_xlfn.XLOOKUP(AH$1,INDIRECT("'"&amp;$A140&amp;"'!$A:$A"),INDIRECT("'"&amp;$A140&amp;"'!$b:$b"),FALSE),0)</f>
        <v>0</v>
      </c>
      <c r="AI140" s="74">
        <f ca="1">IFERROR(_xlfn.XLOOKUP($I140,données!$A$33:$A$39,données!$D$33:$D$39,0),0)</f>
        <v>0</v>
      </c>
      <c r="AJ140" s="74">
        <f ca="1">IFERROR(_xlfn.XLOOKUP($I140,données!$A$33:$A$39,données!$E$33:$E$39,0),0)</f>
        <v>0</v>
      </c>
      <c r="AK140" s="74">
        <f ca="1">IFERROR(_xlfn.XLOOKUP($I140,données!$A$33:$A$39,données!$F$33:$F$39,0),0)</f>
        <v>0</v>
      </c>
      <c r="AL140" s="74">
        <f ca="1">IFERROR(_xlfn.XLOOKUP($I140,données!$A$33:$A$39,données!$G$33:$G$39,0),0)</f>
        <v>0</v>
      </c>
      <c r="AM140" s="74">
        <f ca="1">IFERROR(_xlfn.XLOOKUP($I140,données!$A$33:$A$39,données!$H$33:$H$39,0),0)</f>
        <v>0</v>
      </c>
      <c r="AN140" s="74"/>
      <c r="AO140" s="74"/>
      <c r="AP140" s="71"/>
      <c r="AQ140" s="82"/>
    </row>
    <row r="141" spans="1:43" s="68" customFormat="1" ht="14" x14ac:dyDescent="0.2">
      <c r="A141" s="71">
        <f t="shared" si="29"/>
        <v>137</v>
      </c>
      <c r="B141" s="71">
        <f t="shared" ca="1" si="30"/>
        <v>0</v>
      </c>
      <c r="C141" s="71">
        <f t="shared" ca="1" si="30"/>
        <v>0</v>
      </c>
      <c r="D141" s="71">
        <f t="shared" ca="1" si="30"/>
        <v>0</v>
      </c>
      <c r="E141" s="71">
        <f t="shared" ca="1" si="30"/>
        <v>0</v>
      </c>
      <c r="F141" s="71">
        <f t="shared" ca="1" si="30"/>
        <v>0</v>
      </c>
      <c r="G141" s="89">
        <f t="shared" ca="1" si="30"/>
        <v>0</v>
      </c>
      <c r="H141" s="72" cm="1">
        <f t="array" aca="1" ref="H141" ca="1">IFERROR(_xlfn.XLOOKUP(H$1,INDIRECT("'"&amp;$A141&amp;"'!$A:$A"),INDIRECT("'"&amp;$A141&amp;"'!$b:$b"),FALSE),0)</f>
        <v>0</v>
      </c>
      <c r="I141" s="71" cm="1">
        <f t="array" aca="1" ref="I141" ca="1">IFERROR(IF($H141="Oui",_xlfn.XLOOKUP(I$2,INDIRECT("'"&amp;$A141&amp;"'!$A:$A"),INDIRECT("'"&amp;$A141&amp;"'!$b:$b"),FALSE),_xlfn.XLOOKUP(I$1,INDIRECT("'"&amp;$A141&amp;"'!$C$19:$C$25"),INDIRECT("'"&amp;$A141&amp;"'!$A$19:$A$25"),données!$A$39)),0)</f>
        <v>0</v>
      </c>
      <c r="J141" s="73">
        <f t="shared" ca="1" si="31"/>
        <v>0</v>
      </c>
      <c r="K141" s="74">
        <f t="shared" ca="1" si="25"/>
        <v>0</v>
      </c>
      <c r="L141" s="74">
        <f t="shared" ca="1" si="25"/>
        <v>0</v>
      </c>
      <c r="M141" s="74">
        <f t="shared" ca="1" si="25"/>
        <v>0</v>
      </c>
      <c r="N141" s="74">
        <f t="shared" ca="1" si="25"/>
        <v>0</v>
      </c>
      <c r="O141" s="74">
        <f t="shared" ca="1" si="25"/>
        <v>0</v>
      </c>
      <c r="P141" s="74">
        <f t="shared" ca="1" si="25"/>
        <v>0</v>
      </c>
      <c r="Q141" s="74">
        <f t="shared" ca="1" si="25"/>
        <v>0</v>
      </c>
      <c r="R141" s="74">
        <f t="shared" ca="1" si="25"/>
        <v>0</v>
      </c>
      <c r="S141" s="74">
        <f t="shared" ca="1" si="25"/>
        <v>0</v>
      </c>
      <c r="T141" s="74">
        <f t="shared" ca="1" si="25"/>
        <v>0</v>
      </c>
      <c r="U141" s="74">
        <f t="shared" ca="1" si="25"/>
        <v>0</v>
      </c>
      <c r="V141" s="74">
        <f t="shared" ca="1" si="25"/>
        <v>0</v>
      </c>
      <c r="W141" s="74">
        <f t="shared" ca="1" si="25"/>
        <v>0</v>
      </c>
      <c r="X141" s="74">
        <f t="shared" ca="1" si="25"/>
        <v>0</v>
      </c>
      <c r="Y141" s="74">
        <f t="shared" ca="1" si="25"/>
        <v>0</v>
      </c>
      <c r="Z141" s="74">
        <f t="shared" ca="1" si="25"/>
        <v>0</v>
      </c>
      <c r="AA141" s="73">
        <f t="shared" ca="1" si="32"/>
        <v>0</v>
      </c>
      <c r="AB141" s="93"/>
      <c r="AC141" s="75">
        <f ca="1">ROUND(IF($H141="Oui",0,SUMIFS(données!$C$33:$C$39,données!$A$33:$A$39,$I141)),2)</f>
        <v>0</v>
      </c>
      <c r="AD141" s="75" cm="1">
        <f t="array" aca="1" ref="AD141" ca="1">ROUND((SUMPRODUCT((données!$L$2:$R$2=$I141)*(données!$A$3:$A$17=J$1)*(données!$B$3:$B$17=J$2)*données!$L$3:$R$17)*$J141)+(SUMPRODUCT((données!$L$2:$R$2=$I141)*(données!$A$3:$A$17=K$1)*(données!$B$3:$B$17=K$2)*données!$L$3:$R$17)*$K141)+(SUMPRODUCT((données!$L$2:$R$2=$I141)*(données!$A$3:$A$17=L$1)*(données!$B$3:$B$17=L$2)*données!$L$3:$R$17)*$L141)+(SUMPRODUCT((données!$L$2:$R$2=$I141)*(données!$A$3:$A$17=M$1)*(données!$B$3:$B$17=M$2)*données!$L$3:$R$17)*$M141)+(SUMPRODUCT((données!$L$2:$R$2=$I141)*(données!$A$3:$A$17=N$1)*(données!$B$3:$B$17=N$2)*données!$L$3:$R$17)*$N141)+(SUMPRODUCT((données!$L$2:$R$2=$I141)*(données!$A$3:$A$17=O$1)*(données!$B$3:$B$17=O$2)*données!$L$3:$R$17)*$O141)+(SUMPRODUCT((données!$L$2:$R$2=$I141)*(données!$A$3:$A$17=P$1)*(données!$B$3:$B$17=Q$2)*données!$L$3:$R$17)*$P141)+(SUMPRODUCT((données!$L$2:$R$2=$I141)*(données!$A$3:$A$17=Q$1)*(données!$B$3:$B$17=Q$2)*données!$L$3:$R$17)*$Q141)+(SUMPRODUCT((données!$L$2:$R$2=$I141)*(données!$A$3:$A$17=R$1)*(données!$B$3:$B$17=R$2)*données!$L$3:$R$17)*$R141)+(SUMPRODUCT((données!$L$2:$R$2=$I141)*(données!$A$3:$A$17=S$1)*(données!$B$3:$B$17=S$2)*données!$L$3:$R$17)*$S141)+(SUMPRODUCT((données!$L$2:$R$2=$I141)*(données!$A$3:$A$17=T$1)*(données!$B$3:$B$17=T$2)*données!$L$3:$R$17)*$T141)+(SUMPRODUCT((données!$L$2:$R$2=$I141)*(données!$A$3:$A$17=U$1)*(données!$B$3:$B$17=U$2)*données!$L$3:$R$17)*$U141)+(SUMPRODUCT((données!$L$2:$R$2=$I141)*(données!$A$3:$A$17=V$1)*(données!$B$3:$B$17=V$2)*données!$L$3:$R$17)*$V141)+(SUMPRODUCT((données!$L$2:$R$2=$I141)*(données!$A$3:$A$17=W$1)*(données!$B$3:$B$17=W$2)*données!$L$3:$R$17)*$W141)+(SUMPRODUCT((données!$L$2:$R$2=$I141)*(données!$A$3:$A$17=AA$1)*(données!$B$3:$B$17=AA$2)*données!$L$3:$R$17)*$AA141),2)</f>
        <v>0</v>
      </c>
      <c r="AE141" s="75" cm="1">
        <f t="array" aca="1" ref="AE141" ca="1">IFERROR(_xlfn.XLOOKUP(AE$1,INDIRECT("'"&amp;$A141&amp;"'!$a:$a"),INDIRECT("'"&amp;$A141&amp;"'!$f:$f"),FALSE),0)</f>
        <v>0</v>
      </c>
      <c r="AF141" s="75">
        <f t="shared" ca="1" si="27"/>
        <v>0</v>
      </c>
      <c r="AG141" s="75">
        <f t="shared" ca="1" si="28"/>
        <v>0</v>
      </c>
      <c r="AH141" s="74" cm="1">
        <f t="array" aca="1" ref="AH141" ca="1">IFERROR(_xlfn.XLOOKUP(AH$1,INDIRECT("'"&amp;$A141&amp;"'!$A:$A"),INDIRECT("'"&amp;$A141&amp;"'!$b:$b"),FALSE),0)</f>
        <v>0</v>
      </c>
      <c r="AI141" s="74">
        <f ca="1">IFERROR(_xlfn.XLOOKUP($I141,données!$A$33:$A$39,données!$D$33:$D$39,0),0)</f>
        <v>0</v>
      </c>
      <c r="AJ141" s="74">
        <f ca="1">IFERROR(_xlfn.XLOOKUP($I141,données!$A$33:$A$39,données!$E$33:$E$39,0),0)</f>
        <v>0</v>
      </c>
      <c r="AK141" s="74">
        <f ca="1">IFERROR(_xlfn.XLOOKUP($I141,données!$A$33:$A$39,données!$F$33:$F$39,0),0)</f>
        <v>0</v>
      </c>
      <c r="AL141" s="74">
        <f ca="1">IFERROR(_xlfn.XLOOKUP($I141,données!$A$33:$A$39,données!$G$33:$G$39,0),0)</f>
        <v>0</v>
      </c>
      <c r="AM141" s="74">
        <f ca="1">IFERROR(_xlfn.XLOOKUP($I141,données!$A$33:$A$39,données!$H$33:$H$39,0),0)</f>
        <v>0</v>
      </c>
      <c r="AN141" s="74"/>
      <c r="AO141" s="74"/>
      <c r="AP141" s="71"/>
      <c r="AQ141" s="82"/>
    </row>
    <row r="142" spans="1:43" s="68" customFormat="1" ht="14" x14ac:dyDescent="0.2">
      <c r="A142" s="71">
        <f t="shared" si="29"/>
        <v>138</v>
      </c>
      <c r="B142" s="71">
        <f t="shared" ca="1" si="30"/>
        <v>0</v>
      </c>
      <c r="C142" s="71">
        <f t="shared" ca="1" si="30"/>
        <v>0</v>
      </c>
      <c r="D142" s="71">
        <f t="shared" ca="1" si="30"/>
        <v>0</v>
      </c>
      <c r="E142" s="71">
        <f t="shared" ca="1" si="30"/>
        <v>0</v>
      </c>
      <c r="F142" s="71">
        <f t="shared" ca="1" si="30"/>
        <v>0</v>
      </c>
      <c r="G142" s="89">
        <f t="shared" ca="1" si="30"/>
        <v>0</v>
      </c>
      <c r="H142" s="72" cm="1">
        <f t="array" aca="1" ref="H142" ca="1">IFERROR(_xlfn.XLOOKUP(H$1,INDIRECT("'"&amp;$A142&amp;"'!$A:$A"),INDIRECT("'"&amp;$A142&amp;"'!$b:$b"),FALSE),0)</f>
        <v>0</v>
      </c>
      <c r="I142" s="71" cm="1">
        <f t="array" aca="1" ref="I142" ca="1">IFERROR(IF($H142="Oui",_xlfn.XLOOKUP(I$2,INDIRECT("'"&amp;$A142&amp;"'!$A:$A"),INDIRECT("'"&amp;$A142&amp;"'!$b:$b"),FALSE),_xlfn.XLOOKUP(I$1,INDIRECT("'"&amp;$A142&amp;"'!$C$19:$C$25"),INDIRECT("'"&amp;$A142&amp;"'!$A$19:$A$25"),données!$A$39)),0)</f>
        <v>0</v>
      </c>
      <c r="J142" s="73">
        <f t="shared" ca="1" si="31"/>
        <v>0</v>
      </c>
      <c r="K142" s="74">
        <f t="shared" ca="1" si="25"/>
        <v>0</v>
      </c>
      <c r="L142" s="74">
        <f t="shared" ca="1" si="25"/>
        <v>0</v>
      </c>
      <c r="M142" s="74">
        <f t="shared" ca="1" si="25"/>
        <v>0</v>
      </c>
      <c r="N142" s="74">
        <f t="shared" ca="1" si="25"/>
        <v>0</v>
      </c>
      <c r="O142" s="74">
        <f t="shared" ca="1" si="25"/>
        <v>0</v>
      </c>
      <c r="P142" s="74">
        <f t="shared" ca="1" si="25"/>
        <v>0</v>
      </c>
      <c r="Q142" s="74">
        <f t="shared" ca="1" si="25"/>
        <v>0</v>
      </c>
      <c r="R142" s="74">
        <f t="shared" ca="1" si="25"/>
        <v>0</v>
      </c>
      <c r="S142" s="74">
        <f t="shared" ca="1" si="25"/>
        <v>0</v>
      </c>
      <c r="T142" s="74">
        <f t="shared" ca="1" si="25"/>
        <v>0</v>
      </c>
      <c r="U142" s="74">
        <f t="shared" ca="1" si="25"/>
        <v>0</v>
      </c>
      <c r="V142" s="74">
        <f t="shared" ca="1" si="25"/>
        <v>0</v>
      </c>
      <c r="W142" s="74">
        <f t="shared" ca="1" si="25"/>
        <v>0</v>
      </c>
      <c r="X142" s="74">
        <f t="shared" ca="1" si="25"/>
        <v>0</v>
      </c>
      <c r="Y142" s="74">
        <f t="shared" ca="1" si="25"/>
        <v>0</v>
      </c>
      <c r="Z142" s="74">
        <f t="shared" ca="1" si="25"/>
        <v>0</v>
      </c>
      <c r="AA142" s="73">
        <f t="shared" ca="1" si="32"/>
        <v>0</v>
      </c>
      <c r="AB142" s="93"/>
      <c r="AC142" s="75">
        <f ca="1">ROUND(IF($H142="Oui",0,SUMIFS(données!$C$33:$C$39,données!$A$33:$A$39,$I142)),2)</f>
        <v>0</v>
      </c>
      <c r="AD142" s="75" cm="1">
        <f t="array" aca="1" ref="AD142" ca="1">ROUND((SUMPRODUCT((données!$L$2:$R$2=$I142)*(données!$A$3:$A$17=J$1)*(données!$B$3:$B$17=J$2)*données!$L$3:$R$17)*$J142)+(SUMPRODUCT((données!$L$2:$R$2=$I142)*(données!$A$3:$A$17=K$1)*(données!$B$3:$B$17=K$2)*données!$L$3:$R$17)*$K142)+(SUMPRODUCT((données!$L$2:$R$2=$I142)*(données!$A$3:$A$17=L$1)*(données!$B$3:$B$17=L$2)*données!$L$3:$R$17)*$L142)+(SUMPRODUCT((données!$L$2:$R$2=$I142)*(données!$A$3:$A$17=M$1)*(données!$B$3:$B$17=M$2)*données!$L$3:$R$17)*$M142)+(SUMPRODUCT((données!$L$2:$R$2=$I142)*(données!$A$3:$A$17=N$1)*(données!$B$3:$B$17=N$2)*données!$L$3:$R$17)*$N142)+(SUMPRODUCT((données!$L$2:$R$2=$I142)*(données!$A$3:$A$17=O$1)*(données!$B$3:$B$17=O$2)*données!$L$3:$R$17)*$O142)+(SUMPRODUCT((données!$L$2:$R$2=$I142)*(données!$A$3:$A$17=P$1)*(données!$B$3:$B$17=Q$2)*données!$L$3:$R$17)*$P142)+(SUMPRODUCT((données!$L$2:$R$2=$I142)*(données!$A$3:$A$17=Q$1)*(données!$B$3:$B$17=Q$2)*données!$L$3:$R$17)*$Q142)+(SUMPRODUCT((données!$L$2:$R$2=$I142)*(données!$A$3:$A$17=R$1)*(données!$B$3:$B$17=R$2)*données!$L$3:$R$17)*$R142)+(SUMPRODUCT((données!$L$2:$R$2=$I142)*(données!$A$3:$A$17=S$1)*(données!$B$3:$B$17=S$2)*données!$L$3:$R$17)*$S142)+(SUMPRODUCT((données!$L$2:$R$2=$I142)*(données!$A$3:$A$17=T$1)*(données!$B$3:$B$17=T$2)*données!$L$3:$R$17)*$T142)+(SUMPRODUCT((données!$L$2:$R$2=$I142)*(données!$A$3:$A$17=U$1)*(données!$B$3:$B$17=U$2)*données!$L$3:$R$17)*$U142)+(SUMPRODUCT((données!$L$2:$R$2=$I142)*(données!$A$3:$A$17=V$1)*(données!$B$3:$B$17=V$2)*données!$L$3:$R$17)*$V142)+(SUMPRODUCT((données!$L$2:$R$2=$I142)*(données!$A$3:$A$17=W$1)*(données!$B$3:$B$17=W$2)*données!$L$3:$R$17)*$W142)+(SUMPRODUCT((données!$L$2:$R$2=$I142)*(données!$A$3:$A$17=AA$1)*(données!$B$3:$B$17=AA$2)*données!$L$3:$R$17)*$AA142),2)</f>
        <v>0</v>
      </c>
      <c r="AE142" s="75" cm="1">
        <f t="array" aca="1" ref="AE142" ca="1">IFERROR(_xlfn.XLOOKUP(AE$1,INDIRECT("'"&amp;$A142&amp;"'!$a:$a"),INDIRECT("'"&amp;$A142&amp;"'!$f:$f"),FALSE),0)</f>
        <v>0</v>
      </c>
      <c r="AF142" s="75">
        <f t="shared" ref="AF142:AF200" ca="1" si="33">AC142+AD142+AB142-AE142</f>
        <v>0</v>
      </c>
      <c r="AG142" s="75">
        <f t="shared" ref="AG142:AG200" ca="1" si="34">AE142*1.21</f>
        <v>0</v>
      </c>
      <c r="AH142" s="74" cm="1">
        <f t="array" aca="1" ref="AH142" ca="1">IFERROR(_xlfn.XLOOKUP(AH$1,INDIRECT("'"&amp;$A142&amp;"'!$A:$A"),INDIRECT("'"&amp;$A142&amp;"'!$b:$b"),FALSE),0)</f>
        <v>0</v>
      </c>
      <c r="AI142" s="74">
        <f ca="1">IFERROR(_xlfn.XLOOKUP($I142,données!$A$33:$A$39,données!$D$33:$D$39,0),0)</f>
        <v>0</v>
      </c>
      <c r="AJ142" s="74">
        <f ca="1">IFERROR(_xlfn.XLOOKUP($I142,données!$A$33:$A$39,données!$E$33:$E$39,0),0)</f>
        <v>0</v>
      </c>
      <c r="AK142" s="74">
        <f ca="1">IFERROR(_xlfn.XLOOKUP($I142,données!$A$33:$A$39,données!$F$33:$F$39,0),0)</f>
        <v>0</v>
      </c>
      <c r="AL142" s="74">
        <f ca="1">IFERROR(_xlfn.XLOOKUP($I142,données!$A$33:$A$39,données!$G$33:$G$39,0),0)</f>
        <v>0</v>
      </c>
      <c r="AM142" s="74">
        <f ca="1">IFERROR(_xlfn.XLOOKUP($I142,données!$A$33:$A$39,données!$H$33:$H$39,0),0)</f>
        <v>0</v>
      </c>
      <c r="AN142" s="74"/>
      <c r="AO142" s="74"/>
      <c r="AP142" s="71"/>
      <c r="AQ142" s="82"/>
    </row>
    <row r="143" spans="1:43" s="68" customFormat="1" ht="14" x14ac:dyDescent="0.2">
      <c r="A143" s="71">
        <f t="shared" si="29"/>
        <v>139</v>
      </c>
      <c r="B143" s="71">
        <f t="shared" ref="B143:G193" ca="1" si="35">IFERROR(VLOOKUP(B$1,INDIRECT("'"&amp;$A143&amp;"'!$B:$E"),3,FALSE),0)</f>
        <v>0</v>
      </c>
      <c r="C143" s="71">
        <f t="shared" ca="1" si="35"/>
        <v>0</v>
      </c>
      <c r="D143" s="71">
        <f t="shared" ca="1" si="35"/>
        <v>0</v>
      </c>
      <c r="E143" s="71">
        <f t="shared" ca="1" si="35"/>
        <v>0</v>
      </c>
      <c r="F143" s="71">
        <f t="shared" ca="1" si="30"/>
        <v>0</v>
      </c>
      <c r="G143" s="89">
        <f t="shared" ca="1" si="35"/>
        <v>0</v>
      </c>
      <c r="H143" s="72" cm="1">
        <f t="array" aca="1" ref="H143" ca="1">IFERROR(_xlfn.XLOOKUP(H$1,INDIRECT("'"&amp;$A143&amp;"'!$A:$A"),INDIRECT("'"&amp;$A143&amp;"'!$b:$b"),FALSE),0)</f>
        <v>0</v>
      </c>
      <c r="I143" s="71" cm="1">
        <f t="array" aca="1" ref="I143" ca="1">IFERROR(IF($H143="Oui",_xlfn.XLOOKUP(I$2,INDIRECT("'"&amp;$A143&amp;"'!$A:$A"),INDIRECT("'"&amp;$A143&amp;"'!$b:$b"),FALSE),_xlfn.XLOOKUP(I$1,INDIRECT("'"&amp;$A143&amp;"'!$C$19:$C$25"),INDIRECT("'"&amp;$A143&amp;"'!$A$19:$A$25"),données!$A$39)),0)</f>
        <v>0</v>
      </c>
      <c r="J143" s="73">
        <f t="shared" ca="1" si="31"/>
        <v>0</v>
      </c>
      <c r="K143" s="74">
        <f t="shared" ca="1" si="25"/>
        <v>0</v>
      </c>
      <c r="L143" s="74">
        <f t="shared" ca="1" si="25"/>
        <v>0</v>
      </c>
      <c r="M143" s="74">
        <f t="shared" ca="1" si="25"/>
        <v>0</v>
      </c>
      <c r="N143" s="74">
        <f t="shared" ca="1" si="25"/>
        <v>0</v>
      </c>
      <c r="O143" s="74">
        <f t="shared" ca="1" si="25"/>
        <v>0</v>
      </c>
      <c r="P143" s="74">
        <f t="shared" ca="1" si="25"/>
        <v>0</v>
      </c>
      <c r="Q143" s="74">
        <f t="shared" ca="1" si="25"/>
        <v>0</v>
      </c>
      <c r="R143" s="74">
        <f t="shared" ca="1" si="25"/>
        <v>0</v>
      </c>
      <c r="S143" s="74">
        <f t="shared" ca="1" si="25"/>
        <v>0</v>
      </c>
      <c r="T143" s="74">
        <f t="shared" ca="1" si="25"/>
        <v>0</v>
      </c>
      <c r="U143" s="74">
        <f t="shared" ca="1" si="25"/>
        <v>0</v>
      </c>
      <c r="V143" s="74">
        <f t="shared" ca="1" si="25"/>
        <v>0</v>
      </c>
      <c r="W143" s="74">
        <f t="shared" ca="1" si="25"/>
        <v>0</v>
      </c>
      <c r="X143" s="74">
        <f t="shared" ca="1" si="25"/>
        <v>0</v>
      </c>
      <c r="Y143" s="74">
        <f t="shared" ca="1" si="25"/>
        <v>0</v>
      </c>
      <c r="Z143" s="74">
        <f t="shared" ca="1" si="25"/>
        <v>0</v>
      </c>
      <c r="AA143" s="73">
        <f t="shared" ca="1" si="32"/>
        <v>0</v>
      </c>
      <c r="AB143" s="93"/>
      <c r="AC143" s="75">
        <f ca="1">ROUND(IF($H143="Oui",0,SUMIFS(données!$C$33:$C$39,données!$A$33:$A$39,$I143)),2)</f>
        <v>0</v>
      </c>
      <c r="AD143" s="75" cm="1">
        <f t="array" aca="1" ref="AD143" ca="1">ROUND((SUMPRODUCT((données!$L$2:$R$2=$I143)*(données!$A$3:$A$17=J$1)*(données!$B$3:$B$17=J$2)*données!$L$3:$R$17)*$J143)+(SUMPRODUCT((données!$L$2:$R$2=$I143)*(données!$A$3:$A$17=K$1)*(données!$B$3:$B$17=K$2)*données!$L$3:$R$17)*$K143)+(SUMPRODUCT((données!$L$2:$R$2=$I143)*(données!$A$3:$A$17=L$1)*(données!$B$3:$B$17=L$2)*données!$L$3:$R$17)*$L143)+(SUMPRODUCT((données!$L$2:$R$2=$I143)*(données!$A$3:$A$17=M$1)*(données!$B$3:$B$17=M$2)*données!$L$3:$R$17)*$M143)+(SUMPRODUCT((données!$L$2:$R$2=$I143)*(données!$A$3:$A$17=N$1)*(données!$B$3:$B$17=N$2)*données!$L$3:$R$17)*$N143)+(SUMPRODUCT((données!$L$2:$R$2=$I143)*(données!$A$3:$A$17=O$1)*(données!$B$3:$B$17=O$2)*données!$L$3:$R$17)*$O143)+(SUMPRODUCT((données!$L$2:$R$2=$I143)*(données!$A$3:$A$17=P$1)*(données!$B$3:$B$17=Q$2)*données!$L$3:$R$17)*$P143)+(SUMPRODUCT((données!$L$2:$R$2=$I143)*(données!$A$3:$A$17=Q$1)*(données!$B$3:$B$17=Q$2)*données!$L$3:$R$17)*$Q143)+(SUMPRODUCT((données!$L$2:$R$2=$I143)*(données!$A$3:$A$17=R$1)*(données!$B$3:$B$17=R$2)*données!$L$3:$R$17)*$R143)+(SUMPRODUCT((données!$L$2:$R$2=$I143)*(données!$A$3:$A$17=S$1)*(données!$B$3:$B$17=S$2)*données!$L$3:$R$17)*$S143)+(SUMPRODUCT((données!$L$2:$R$2=$I143)*(données!$A$3:$A$17=T$1)*(données!$B$3:$B$17=T$2)*données!$L$3:$R$17)*$T143)+(SUMPRODUCT((données!$L$2:$R$2=$I143)*(données!$A$3:$A$17=U$1)*(données!$B$3:$B$17=U$2)*données!$L$3:$R$17)*$U143)+(SUMPRODUCT((données!$L$2:$R$2=$I143)*(données!$A$3:$A$17=V$1)*(données!$B$3:$B$17=V$2)*données!$L$3:$R$17)*$V143)+(SUMPRODUCT((données!$L$2:$R$2=$I143)*(données!$A$3:$A$17=W$1)*(données!$B$3:$B$17=W$2)*données!$L$3:$R$17)*$W143)+(SUMPRODUCT((données!$L$2:$R$2=$I143)*(données!$A$3:$A$17=AA$1)*(données!$B$3:$B$17=AA$2)*données!$L$3:$R$17)*$AA143),2)</f>
        <v>0</v>
      </c>
      <c r="AE143" s="75" cm="1">
        <f t="array" aca="1" ref="AE143" ca="1">IFERROR(_xlfn.XLOOKUP(AE$1,INDIRECT("'"&amp;$A143&amp;"'!$a:$a"),INDIRECT("'"&amp;$A143&amp;"'!$f:$f"),FALSE),0)</f>
        <v>0</v>
      </c>
      <c r="AF143" s="75">
        <f t="shared" ca="1" si="33"/>
        <v>0</v>
      </c>
      <c r="AG143" s="75">
        <f t="shared" ca="1" si="34"/>
        <v>0</v>
      </c>
      <c r="AH143" s="74" cm="1">
        <f t="array" aca="1" ref="AH143" ca="1">IFERROR(_xlfn.XLOOKUP(AH$1,INDIRECT("'"&amp;$A143&amp;"'!$A:$A"),INDIRECT("'"&amp;$A143&amp;"'!$b:$b"),FALSE),0)</f>
        <v>0</v>
      </c>
      <c r="AI143" s="74">
        <f ca="1">IFERROR(_xlfn.XLOOKUP($I143,données!$A$33:$A$39,données!$D$33:$D$39,0),0)</f>
        <v>0</v>
      </c>
      <c r="AJ143" s="74">
        <f ca="1">IFERROR(_xlfn.XLOOKUP($I143,données!$A$33:$A$39,données!$E$33:$E$39,0),0)</f>
        <v>0</v>
      </c>
      <c r="AK143" s="74">
        <f ca="1">IFERROR(_xlfn.XLOOKUP($I143,données!$A$33:$A$39,données!$F$33:$F$39,0),0)</f>
        <v>0</v>
      </c>
      <c r="AL143" s="74">
        <f ca="1">IFERROR(_xlfn.XLOOKUP($I143,données!$A$33:$A$39,données!$G$33:$G$39,0),0)</f>
        <v>0</v>
      </c>
      <c r="AM143" s="74">
        <f ca="1">IFERROR(_xlfn.XLOOKUP($I143,données!$A$33:$A$39,données!$H$33:$H$39,0),0)</f>
        <v>0</v>
      </c>
      <c r="AN143" s="74"/>
      <c r="AO143" s="74"/>
      <c r="AP143" s="71"/>
      <c r="AQ143" s="82"/>
    </row>
    <row r="144" spans="1:43" s="68" customFormat="1" ht="14" x14ac:dyDescent="0.2">
      <c r="A144" s="71">
        <f t="shared" si="29"/>
        <v>140</v>
      </c>
      <c r="B144" s="71">
        <f t="shared" ca="1" si="35"/>
        <v>0</v>
      </c>
      <c r="C144" s="71">
        <f t="shared" ca="1" si="35"/>
        <v>0</v>
      </c>
      <c r="D144" s="71">
        <f t="shared" ca="1" si="35"/>
        <v>0</v>
      </c>
      <c r="E144" s="71">
        <f t="shared" ca="1" si="35"/>
        <v>0</v>
      </c>
      <c r="F144" s="71">
        <f t="shared" ca="1" si="30"/>
        <v>0</v>
      </c>
      <c r="G144" s="89">
        <f t="shared" ca="1" si="35"/>
        <v>0</v>
      </c>
      <c r="H144" s="72" cm="1">
        <f t="array" aca="1" ref="H144" ca="1">IFERROR(_xlfn.XLOOKUP(H$1,INDIRECT("'"&amp;$A144&amp;"'!$A:$A"),INDIRECT("'"&amp;$A144&amp;"'!$b:$b"),FALSE),0)</f>
        <v>0</v>
      </c>
      <c r="I144" s="71" cm="1">
        <f t="array" aca="1" ref="I144" ca="1">IFERROR(IF($H144="Oui",_xlfn.XLOOKUP(I$2,INDIRECT("'"&amp;$A144&amp;"'!$A:$A"),INDIRECT("'"&amp;$A144&amp;"'!$b:$b"),FALSE),_xlfn.XLOOKUP(I$1,INDIRECT("'"&amp;$A144&amp;"'!$C$19:$C$25"),INDIRECT("'"&amp;$A144&amp;"'!$A$19:$A$25"),données!$A$39)),0)</f>
        <v>0</v>
      </c>
      <c r="J144" s="73">
        <f t="shared" ca="1" si="31"/>
        <v>0</v>
      </c>
      <c r="K144" s="74">
        <f t="shared" ca="1" si="25"/>
        <v>0</v>
      </c>
      <c r="L144" s="74">
        <f t="shared" ca="1" si="25"/>
        <v>0</v>
      </c>
      <c r="M144" s="74">
        <f t="shared" ca="1" si="25"/>
        <v>0</v>
      </c>
      <c r="N144" s="74">
        <f t="shared" ca="1" si="25"/>
        <v>0</v>
      </c>
      <c r="O144" s="74">
        <f t="shared" ca="1" si="25"/>
        <v>0</v>
      </c>
      <c r="P144" s="74">
        <f t="shared" ca="1" si="25"/>
        <v>0</v>
      </c>
      <c r="Q144" s="74">
        <f t="shared" ca="1" si="25"/>
        <v>0</v>
      </c>
      <c r="R144" s="74">
        <f t="shared" ca="1" si="25"/>
        <v>0</v>
      </c>
      <c r="S144" s="74">
        <f t="shared" ca="1" si="25"/>
        <v>0</v>
      </c>
      <c r="T144" s="74">
        <f t="shared" ca="1" si="25"/>
        <v>0</v>
      </c>
      <c r="U144" s="74">
        <f t="shared" ca="1" si="25"/>
        <v>0</v>
      </c>
      <c r="V144" s="74">
        <f t="shared" ca="1" si="25"/>
        <v>0</v>
      </c>
      <c r="W144" s="74">
        <f t="shared" ca="1" si="25"/>
        <v>0</v>
      </c>
      <c r="X144" s="74">
        <f t="shared" ca="1" si="25"/>
        <v>0</v>
      </c>
      <c r="Y144" s="74">
        <f t="shared" ca="1" si="25"/>
        <v>0</v>
      </c>
      <c r="Z144" s="74">
        <f t="shared" ca="1" si="25"/>
        <v>0</v>
      </c>
      <c r="AA144" s="73">
        <f t="shared" ca="1" si="32"/>
        <v>0</v>
      </c>
      <c r="AB144" s="93"/>
      <c r="AC144" s="75">
        <f ca="1">ROUND(IF($H144="Oui",0,SUMIFS(données!$C$33:$C$39,données!$A$33:$A$39,$I144)),2)</f>
        <v>0</v>
      </c>
      <c r="AD144" s="75" cm="1">
        <f t="array" aca="1" ref="AD144" ca="1">ROUND((SUMPRODUCT((données!$L$2:$R$2=$I144)*(données!$A$3:$A$17=J$1)*(données!$B$3:$B$17=J$2)*données!$L$3:$R$17)*$J144)+(SUMPRODUCT((données!$L$2:$R$2=$I144)*(données!$A$3:$A$17=K$1)*(données!$B$3:$B$17=K$2)*données!$L$3:$R$17)*$K144)+(SUMPRODUCT((données!$L$2:$R$2=$I144)*(données!$A$3:$A$17=L$1)*(données!$B$3:$B$17=L$2)*données!$L$3:$R$17)*$L144)+(SUMPRODUCT((données!$L$2:$R$2=$I144)*(données!$A$3:$A$17=M$1)*(données!$B$3:$B$17=M$2)*données!$L$3:$R$17)*$M144)+(SUMPRODUCT((données!$L$2:$R$2=$I144)*(données!$A$3:$A$17=N$1)*(données!$B$3:$B$17=N$2)*données!$L$3:$R$17)*$N144)+(SUMPRODUCT((données!$L$2:$R$2=$I144)*(données!$A$3:$A$17=O$1)*(données!$B$3:$B$17=O$2)*données!$L$3:$R$17)*$O144)+(SUMPRODUCT((données!$L$2:$R$2=$I144)*(données!$A$3:$A$17=P$1)*(données!$B$3:$B$17=Q$2)*données!$L$3:$R$17)*$P144)+(SUMPRODUCT((données!$L$2:$R$2=$I144)*(données!$A$3:$A$17=Q$1)*(données!$B$3:$B$17=Q$2)*données!$L$3:$R$17)*$Q144)+(SUMPRODUCT((données!$L$2:$R$2=$I144)*(données!$A$3:$A$17=R$1)*(données!$B$3:$B$17=R$2)*données!$L$3:$R$17)*$R144)+(SUMPRODUCT((données!$L$2:$R$2=$I144)*(données!$A$3:$A$17=S$1)*(données!$B$3:$B$17=S$2)*données!$L$3:$R$17)*$S144)+(SUMPRODUCT((données!$L$2:$R$2=$I144)*(données!$A$3:$A$17=T$1)*(données!$B$3:$B$17=T$2)*données!$L$3:$R$17)*$T144)+(SUMPRODUCT((données!$L$2:$R$2=$I144)*(données!$A$3:$A$17=U$1)*(données!$B$3:$B$17=U$2)*données!$L$3:$R$17)*$U144)+(SUMPRODUCT((données!$L$2:$R$2=$I144)*(données!$A$3:$A$17=V$1)*(données!$B$3:$B$17=V$2)*données!$L$3:$R$17)*$V144)+(SUMPRODUCT((données!$L$2:$R$2=$I144)*(données!$A$3:$A$17=W$1)*(données!$B$3:$B$17=W$2)*données!$L$3:$R$17)*$W144)+(SUMPRODUCT((données!$L$2:$R$2=$I144)*(données!$A$3:$A$17=AA$1)*(données!$B$3:$B$17=AA$2)*données!$L$3:$R$17)*$AA144),2)</f>
        <v>0</v>
      </c>
      <c r="AE144" s="75" cm="1">
        <f t="array" aca="1" ref="AE144" ca="1">IFERROR(_xlfn.XLOOKUP(AE$1,INDIRECT("'"&amp;$A144&amp;"'!$a:$a"),INDIRECT("'"&amp;$A144&amp;"'!$f:$f"),FALSE),0)</f>
        <v>0</v>
      </c>
      <c r="AF144" s="75">
        <f t="shared" ca="1" si="33"/>
        <v>0</v>
      </c>
      <c r="AG144" s="75">
        <f t="shared" ca="1" si="34"/>
        <v>0</v>
      </c>
      <c r="AH144" s="74" cm="1">
        <f t="array" aca="1" ref="AH144" ca="1">IFERROR(_xlfn.XLOOKUP(AH$1,INDIRECT("'"&amp;$A144&amp;"'!$A:$A"),INDIRECT("'"&amp;$A144&amp;"'!$b:$b"),FALSE),0)</f>
        <v>0</v>
      </c>
      <c r="AI144" s="74">
        <f ca="1">IFERROR(_xlfn.XLOOKUP($I144,données!$A$33:$A$39,données!$D$33:$D$39,0),0)</f>
        <v>0</v>
      </c>
      <c r="AJ144" s="74">
        <f ca="1">IFERROR(_xlfn.XLOOKUP($I144,données!$A$33:$A$39,données!$E$33:$E$39,0),0)</f>
        <v>0</v>
      </c>
      <c r="AK144" s="74">
        <f ca="1">IFERROR(_xlfn.XLOOKUP($I144,données!$A$33:$A$39,données!$F$33:$F$39,0),0)</f>
        <v>0</v>
      </c>
      <c r="AL144" s="74">
        <f ca="1">IFERROR(_xlfn.XLOOKUP($I144,données!$A$33:$A$39,données!$G$33:$G$39,0),0)</f>
        <v>0</v>
      </c>
      <c r="AM144" s="74">
        <f ca="1">IFERROR(_xlfn.XLOOKUP($I144,données!$A$33:$A$39,données!$H$33:$H$39,0),0)</f>
        <v>0</v>
      </c>
      <c r="AN144" s="74"/>
      <c r="AO144" s="74"/>
      <c r="AP144" s="71"/>
      <c r="AQ144" s="82"/>
    </row>
    <row r="145" spans="1:43" s="68" customFormat="1" ht="14" x14ac:dyDescent="0.2">
      <c r="A145" s="71">
        <f t="shared" si="29"/>
        <v>141</v>
      </c>
      <c r="B145" s="71">
        <f t="shared" ca="1" si="35"/>
        <v>0</v>
      </c>
      <c r="C145" s="71">
        <f t="shared" ca="1" si="35"/>
        <v>0</v>
      </c>
      <c r="D145" s="71">
        <f t="shared" ca="1" si="35"/>
        <v>0</v>
      </c>
      <c r="E145" s="71">
        <f t="shared" ca="1" si="35"/>
        <v>0</v>
      </c>
      <c r="F145" s="71">
        <f t="shared" ca="1" si="30"/>
        <v>0</v>
      </c>
      <c r="G145" s="89">
        <f t="shared" ca="1" si="35"/>
        <v>0</v>
      </c>
      <c r="H145" s="72" cm="1">
        <f t="array" aca="1" ref="H145" ca="1">IFERROR(_xlfn.XLOOKUP(H$1,INDIRECT("'"&amp;$A145&amp;"'!$A:$A"),INDIRECT("'"&amp;$A145&amp;"'!$b:$b"),FALSE),0)</f>
        <v>0</v>
      </c>
      <c r="I145" s="71" cm="1">
        <f t="array" aca="1" ref="I145" ca="1">IFERROR(IF($H145="Oui",_xlfn.XLOOKUP(I$2,INDIRECT("'"&amp;$A145&amp;"'!$A:$A"),INDIRECT("'"&amp;$A145&amp;"'!$b:$b"),FALSE),_xlfn.XLOOKUP(I$1,INDIRECT("'"&amp;$A145&amp;"'!$C$19:$C$25"),INDIRECT("'"&amp;$A145&amp;"'!$A$19:$A$25"),données!$A$39)),0)</f>
        <v>0</v>
      </c>
      <c r="J145" s="73">
        <f t="shared" ca="1" si="31"/>
        <v>0</v>
      </c>
      <c r="K145" s="74">
        <f t="shared" ca="1" si="25"/>
        <v>0</v>
      </c>
      <c r="L145" s="74">
        <f t="shared" ca="1" si="25"/>
        <v>0</v>
      </c>
      <c r="M145" s="74">
        <f t="shared" ca="1" si="25"/>
        <v>0</v>
      </c>
      <c r="N145" s="74">
        <f t="shared" ca="1" si="25"/>
        <v>0</v>
      </c>
      <c r="O145" s="74">
        <f t="shared" ca="1" si="25"/>
        <v>0</v>
      </c>
      <c r="P145" s="74">
        <f t="shared" ca="1" si="25"/>
        <v>0</v>
      </c>
      <c r="Q145" s="74">
        <f t="shared" ca="1" si="25"/>
        <v>0</v>
      </c>
      <c r="R145" s="74">
        <f t="shared" ca="1" si="25"/>
        <v>0</v>
      </c>
      <c r="S145" s="74">
        <f t="shared" ca="1" si="25"/>
        <v>0</v>
      </c>
      <c r="T145" s="74">
        <f t="shared" ca="1" si="25"/>
        <v>0</v>
      </c>
      <c r="U145" s="74">
        <f t="shared" ca="1" si="25"/>
        <v>0</v>
      </c>
      <c r="V145" s="74">
        <f t="shared" ca="1" si="25"/>
        <v>0</v>
      </c>
      <c r="W145" s="74">
        <f t="shared" ca="1" si="25"/>
        <v>0</v>
      </c>
      <c r="X145" s="74">
        <f t="shared" ca="1" si="25"/>
        <v>0</v>
      </c>
      <c r="Y145" s="74">
        <f t="shared" ca="1" si="25"/>
        <v>0</v>
      </c>
      <c r="Z145" s="74">
        <f t="shared" ca="1" si="25"/>
        <v>0</v>
      </c>
      <c r="AA145" s="73">
        <f t="shared" ca="1" si="32"/>
        <v>0</v>
      </c>
      <c r="AB145" s="93"/>
      <c r="AC145" s="75">
        <f ca="1">ROUND(IF($H145="Oui",0,SUMIFS(données!$C$33:$C$39,données!$A$33:$A$39,$I145)),2)</f>
        <v>0</v>
      </c>
      <c r="AD145" s="75" cm="1">
        <f t="array" aca="1" ref="AD145" ca="1">ROUND((SUMPRODUCT((données!$L$2:$R$2=$I145)*(données!$A$3:$A$17=J$1)*(données!$B$3:$B$17=J$2)*données!$L$3:$R$17)*$J145)+(SUMPRODUCT((données!$L$2:$R$2=$I145)*(données!$A$3:$A$17=K$1)*(données!$B$3:$B$17=K$2)*données!$L$3:$R$17)*$K145)+(SUMPRODUCT((données!$L$2:$R$2=$I145)*(données!$A$3:$A$17=L$1)*(données!$B$3:$B$17=L$2)*données!$L$3:$R$17)*$L145)+(SUMPRODUCT((données!$L$2:$R$2=$I145)*(données!$A$3:$A$17=M$1)*(données!$B$3:$B$17=M$2)*données!$L$3:$R$17)*$M145)+(SUMPRODUCT((données!$L$2:$R$2=$I145)*(données!$A$3:$A$17=N$1)*(données!$B$3:$B$17=N$2)*données!$L$3:$R$17)*$N145)+(SUMPRODUCT((données!$L$2:$R$2=$I145)*(données!$A$3:$A$17=O$1)*(données!$B$3:$B$17=O$2)*données!$L$3:$R$17)*$O145)+(SUMPRODUCT((données!$L$2:$R$2=$I145)*(données!$A$3:$A$17=P$1)*(données!$B$3:$B$17=Q$2)*données!$L$3:$R$17)*$P145)+(SUMPRODUCT((données!$L$2:$R$2=$I145)*(données!$A$3:$A$17=Q$1)*(données!$B$3:$B$17=Q$2)*données!$L$3:$R$17)*$Q145)+(SUMPRODUCT((données!$L$2:$R$2=$I145)*(données!$A$3:$A$17=R$1)*(données!$B$3:$B$17=R$2)*données!$L$3:$R$17)*$R145)+(SUMPRODUCT((données!$L$2:$R$2=$I145)*(données!$A$3:$A$17=S$1)*(données!$B$3:$B$17=S$2)*données!$L$3:$R$17)*$S145)+(SUMPRODUCT((données!$L$2:$R$2=$I145)*(données!$A$3:$A$17=T$1)*(données!$B$3:$B$17=T$2)*données!$L$3:$R$17)*$T145)+(SUMPRODUCT((données!$L$2:$R$2=$I145)*(données!$A$3:$A$17=U$1)*(données!$B$3:$B$17=U$2)*données!$L$3:$R$17)*$U145)+(SUMPRODUCT((données!$L$2:$R$2=$I145)*(données!$A$3:$A$17=V$1)*(données!$B$3:$B$17=V$2)*données!$L$3:$R$17)*$V145)+(SUMPRODUCT((données!$L$2:$R$2=$I145)*(données!$A$3:$A$17=W$1)*(données!$B$3:$B$17=W$2)*données!$L$3:$R$17)*$W145)+(SUMPRODUCT((données!$L$2:$R$2=$I145)*(données!$A$3:$A$17=AA$1)*(données!$B$3:$B$17=AA$2)*données!$L$3:$R$17)*$AA145),2)</f>
        <v>0</v>
      </c>
      <c r="AE145" s="75" cm="1">
        <f t="array" aca="1" ref="AE145" ca="1">IFERROR(_xlfn.XLOOKUP(AE$1,INDIRECT("'"&amp;$A145&amp;"'!$a:$a"),INDIRECT("'"&amp;$A145&amp;"'!$f:$f"),FALSE),0)</f>
        <v>0</v>
      </c>
      <c r="AF145" s="75">
        <f t="shared" ca="1" si="33"/>
        <v>0</v>
      </c>
      <c r="AG145" s="75">
        <f t="shared" ca="1" si="34"/>
        <v>0</v>
      </c>
      <c r="AH145" s="74" cm="1">
        <f t="array" aca="1" ref="AH145" ca="1">IFERROR(_xlfn.XLOOKUP(AH$1,INDIRECT("'"&amp;$A145&amp;"'!$A:$A"),INDIRECT("'"&amp;$A145&amp;"'!$b:$b"),FALSE),0)</f>
        <v>0</v>
      </c>
      <c r="AI145" s="74">
        <f ca="1">IFERROR(_xlfn.XLOOKUP($I145,données!$A$33:$A$39,données!$D$33:$D$39,0),0)</f>
        <v>0</v>
      </c>
      <c r="AJ145" s="74">
        <f ca="1">IFERROR(_xlfn.XLOOKUP($I145,données!$A$33:$A$39,données!$E$33:$E$39,0),0)</f>
        <v>0</v>
      </c>
      <c r="AK145" s="74">
        <f ca="1">IFERROR(_xlfn.XLOOKUP($I145,données!$A$33:$A$39,données!$F$33:$F$39,0),0)</f>
        <v>0</v>
      </c>
      <c r="AL145" s="74">
        <f ca="1">IFERROR(_xlfn.XLOOKUP($I145,données!$A$33:$A$39,données!$G$33:$G$39,0),0)</f>
        <v>0</v>
      </c>
      <c r="AM145" s="74">
        <f ca="1">IFERROR(_xlfn.XLOOKUP($I145,données!$A$33:$A$39,données!$H$33:$H$39,0),0)</f>
        <v>0</v>
      </c>
      <c r="AN145" s="74"/>
      <c r="AO145" s="74"/>
      <c r="AP145" s="71"/>
      <c r="AQ145" s="82"/>
    </row>
    <row r="146" spans="1:43" s="68" customFormat="1" ht="14" x14ac:dyDescent="0.2">
      <c r="A146" s="71">
        <f t="shared" si="29"/>
        <v>142</v>
      </c>
      <c r="B146" s="71">
        <f t="shared" ca="1" si="35"/>
        <v>0</v>
      </c>
      <c r="C146" s="71">
        <f t="shared" ca="1" si="35"/>
        <v>0</v>
      </c>
      <c r="D146" s="71">
        <f t="shared" ca="1" si="35"/>
        <v>0</v>
      </c>
      <c r="E146" s="71">
        <f t="shared" ca="1" si="35"/>
        <v>0</v>
      </c>
      <c r="F146" s="71">
        <f t="shared" ca="1" si="30"/>
        <v>0</v>
      </c>
      <c r="G146" s="89">
        <f t="shared" ca="1" si="35"/>
        <v>0</v>
      </c>
      <c r="H146" s="72" cm="1">
        <f t="array" aca="1" ref="H146" ca="1">IFERROR(_xlfn.XLOOKUP(H$1,INDIRECT("'"&amp;$A146&amp;"'!$A:$A"),INDIRECT("'"&amp;$A146&amp;"'!$b:$b"),FALSE),0)</f>
        <v>0</v>
      </c>
      <c r="I146" s="71" cm="1">
        <f t="array" aca="1" ref="I146" ca="1">IFERROR(IF($H146="Oui",_xlfn.XLOOKUP(I$2,INDIRECT("'"&amp;$A146&amp;"'!$A:$A"),INDIRECT("'"&amp;$A146&amp;"'!$b:$b"),FALSE),_xlfn.XLOOKUP(I$1,INDIRECT("'"&amp;$A146&amp;"'!$C$19:$C$25"),INDIRECT("'"&amp;$A146&amp;"'!$A$19:$A$25"),données!$A$39)),0)</f>
        <v>0</v>
      </c>
      <c r="J146" s="73">
        <f t="shared" ca="1" si="31"/>
        <v>0</v>
      </c>
      <c r="K146" s="74">
        <f t="shared" ca="1" si="25"/>
        <v>0</v>
      </c>
      <c r="L146" s="74">
        <f t="shared" ca="1" si="25"/>
        <v>0</v>
      </c>
      <c r="M146" s="74">
        <f t="shared" ca="1" si="25"/>
        <v>0</v>
      </c>
      <c r="N146" s="74">
        <f t="shared" ca="1" si="25"/>
        <v>0</v>
      </c>
      <c r="O146" s="74">
        <f t="shared" ca="1" si="25"/>
        <v>0</v>
      </c>
      <c r="P146" s="74">
        <f t="shared" ca="1" si="25"/>
        <v>0</v>
      </c>
      <c r="Q146" s="74">
        <f t="shared" ca="1" si="25"/>
        <v>0</v>
      </c>
      <c r="R146" s="74">
        <f t="shared" ca="1" si="25"/>
        <v>0</v>
      </c>
      <c r="S146" s="74">
        <f t="shared" ca="1" si="25"/>
        <v>0</v>
      </c>
      <c r="T146" s="74">
        <f t="shared" ca="1" si="25"/>
        <v>0</v>
      </c>
      <c r="U146" s="74">
        <f t="shared" ca="1" si="25"/>
        <v>0</v>
      </c>
      <c r="V146" s="74">
        <f t="shared" ca="1" si="25"/>
        <v>0</v>
      </c>
      <c r="W146" s="74">
        <f t="shared" ca="1" si="25"/>
        <v>0</v>
      </c>
      <c r="X146" s="74">
        <f t="shared" ca="1" si="25"/>
        <v>0</v>
      </c>
      <c r="Y146" s="74">
        <f t="shared" ca="1" si="25"/>
        <v>0</v>
      </c>
      <c r="Z146" s="74">
        <f t="shared" ca="1" si="25"/>
        <v>0</v>
      </c>
      <c r="AA146" s="73">
        <f t="shared" ca="1" si="32"/>
        <v>0</v>
      </c>
      <c r="AB146" s="93"/>
      <c r="AC146" s="75">
        <f ca="1">ROUND(IF($H146="Oui",0,SUMIFS(données!$C$33:$C$39,données!$A$33:$A$39,$I146)),2)</f>
        <v>0</v>
      </c>
      <c r="AD146" s="75" cm="1">
        <f t="array" aca="1" ref="AD146" ca="1">ROUND((SUMPRODUCT((données!$L$2:$R$2=$I146)*(données!$A$3:$A$17=J$1)*(données!$B$3:$B$17=J$2)*données!$L$3:$R$17)*$J146)+(SUMPRODUCT((données!$L$2:$R$2=$I146)*(données!$A$3:$A$17=K$1)*(données!$B$3:$B$17=K$2)*données!$L$3:$R$17)*$K146)+(SUMPRODUCT((données!$L$2:$R$2=$I146)*(données!$A$3:$A$17=L$1)*(données!$B$3:$B$17=L$2)*données!$L$3:$R$17)*$L146)+(SUMPRODUCT((données!$L$2:$R$2=$I146)*(données!$A$3:$A$17=M$1)*(données!$B$3:$B$17=M$2)*données!$L$3:$R$17)*$M146)+(SUMPRODUCT((données!$L$2:$R$2=$I146)*(données!$A$3:$A$17=N$1)*(données!$B$3:$B$17=N$2)*données!$L$3:$R$17)*$N146)+(SUMPRODUCT((données!$L$2:$R$2=$I146)*(données!$A$3:$A$17=O$1)*(données!$B$3:$B$17=O$2)*données!$L$3:$R$17)*$O146)+(SUMPRODUCT((données!$L$2:$R$2=$I146)*(données!$A$3:$A$17=P$1)*(données!$B$3:$B$17=Q$2)*données!$L$3:$R$17)*$P146)+(SUMPRODUCT((données!$L$2:$R$2=$I146)*(données!$A$3:$A$17=Q$1)*(données!$B$3:$B$17=Q$2)*données!$L$3:$R$17)*$Q146)+(SUMPRODUCT((données!$L$2:$R$2=$I146)*(données!$A$3:$A$17=R$1)*(données!$B$3:$B$17=R$2)*données!$L$3:$R$17)*$R146)+(SUMPRODUCT((données!$L$2:$R$2=$I146)*(données!$A$3:$A$17=S$1)*(données!$B$3:$B$17=S$2)*données!$L$3:$R$17)*$S146)+(SUMPRODUCT((données!$L$2:$R$2=$I146)*(données!$A$3:$A$17=T$1)*(données!$B$3:$B$17=T$2)*données!$L$3:$R$17)*$T146)+(SUMPRODUCT((données!$L$2:$R$2=$I146)*(données!$A$3:$A$17=U$1)*(données!$B$3:$B$17=U$2)*données!$L$3:$R$17)*$U146)+(SUMPRODUCT((données!$L$2:$R$2=$I146)*(données!$A$3:$A$17=V$1)*(données!$B$3:$B$17=V$2)*données!$L$3:$R$17)*$V146)+(SUMPRODUCT((données!$L$2:$R$2=$I146)*(données!$A$3:$A$17=W$1)*(données!$B$3:$B$17=W$2)*données!$L$3:$R$17)*$W146)+(SUMPRODUCT((données!$L$2:$R$2=$I146)*(données!$A$3:$A$17=AA$1)*(données!$B$3:$B$17=AA$2)*données!$L$3:$R$17)*$AA146),2)</f>
        <v>0</v>
      </c>
      <c r="AE146" s="75" cm="1">
        <f t="array" aca="1" ref="AE146" ca="1">IFERROR(_xlfn.XLOOKUP(AE$1,INDIRECT("'"&amp;$A146&amp;"'!$a:$a"),INDIRECT("'"&amp;$A146&amp;"'!$f:$f"),FALSE),0)</f>
        <v>0</v>
      </c>
      <c r="AF146" s="75">
        <f t="shared" ca="1" si="33"/>
        <v>0</v>
      </c>
      <c r="AG146" s="75">
        <f t="shared" ca="1" si="34"/>
        <v>0</v>
      </c>
      <c r="AH146" s="74" cm="1">
        <f t="array" aca="1" ref="AH146" ca="1">IFERROR(_xlfn.XLOOKUP(AH$1,INDIRECT("'"&amp;$A146&amp;"'!$A:$A"),INDIRECT("'"&amp;$A146&amp;"'!$b:$b"),FALSE),0)</f>
        <v>0</v>
      </c>
      <c r="AI146" s="74">
        <f ca="1">IFERROR(_xlfn.XLOOKUP($I146,données!$A$33:$A$39,données!$D$33:$D$39,0),0)</f>
        <v>0</v>
      </c>
      <c r="AJ146" s="74">
        <f ca="1">IFERROR(_xlfn.XLOOKUP($I146,données!$A$33:$A$39,données!$E$33:$E$39,0),0)</f>
        <v>0</v>
      </c>
      <c r="AK146" s="74">
        <f ca="1">IFERROR(_xlfn.XLOOKUP($I146,données!$A$33:$A$39,données!$F$33:$F$39,0),0)</f>
        <v>0</v>
      </c>
      <c r="AL146" s="74">
        <f ca="1">IFERROR(_xlfn.XLOOKUP($I146,données!$A$33:$A$39,données!$G$33:$G$39,0),0)</f>
        <v>0</v>
      </c>
      <c r="AM146" s="74">
        <f ca="1">IFERROR(_xlfn.XLOOKUP($I146,données!$A$33:$A$39,données!$H$33:$H$39,0),0)</f>
        <v>0</v>
      </c>
      <c r="AN146" s="74"/>
      <c r="AO146" s="74"/>
      <c r="AP146" s="71"/>
      <c r="AQ146" s="82"/>
    </row>
    <row r="147" spans="1:43" s="68" customFormat="1" ht="14" x14ac:dyDescent="0.2">
      <c r="A147" s="71">
        <f t="shared" si="29"/>
        <v>143</v>
      </c>
      <c r="B147" s="71">
        <f t="shared" ca="1" si="35"/>
        <v>0</v>
      </c>
      <c r="C147" s="71">
        <f t="shared" ca="1" si="35"/>
        <v>0</v>
      </c>
      <c r="D147" s="71">
        <f t="shared" ca="1" si="35"/>
        <v>0</v>
      </c>
      <c r="E147" s="71">
        <f t="shared" ca="1" si="35"/>
        <v>0</v>
      </c>
      <c r="F147" s="71">
        <f t="shared" ca="1" si="30"/>
        <v>0</v>
      </c>
      <c r="G147" s="89">
        <f t="shared" ca="1" si="35"/>
        <v>0</v>
      </c>
      <c r="H147" s="72" cm="1">
        <f t="array" aca="1" ref="H147" ca="1">IFERROR(_xlfn.XLOOKUP(H$1,INDIRECT("'"&amp;$A147&amp;"'!$A:$A"),INDIRECT("'"&amp;$A147&amp;"'!$b:$b"),FALSE),0)</f>
        <v>0</v>
      </c>
      <c r="I147" s="71" cm="1">
        <f t="array" aca="1" ref="I147" ca="1">IFERROR(IF($H147="Oui",_xlfn.XLOOKUP(I$2,INDIRECT("'"&amp;$A147&amp;"'!$A:$A"),INDIRECT("'"&amp;$A147&amp;"'!$b:$b"),FALSE),_xlfn.XLOOKUP(I$1,INDIRECT("'"&amp;$A147&amp;"'!$C$19:$C$25"),INDIRECT("'"&amp;$A147&amp;"'!$A$19:$A$25"),données!$A$39)),0)</f>
        <v>0</v>
      </c>
      <c r="J147" s="73">
        <f t="shared" ca="1" si="31"/>
        <v>0</v>
      </c>
      <c r="K147" s="74">
        <f t="shared" ca="1" si="25"/>
        <v>0</v>
      </c>
      <c r="L147" s="74">
        <f t="shared" ca="1" si="25"/>
        <v>0</v>
      </c>
      <c r="M147" s="74">
        <f t="shared" ca="1" si="25"/>
        <v>0</v>
      </c>
      <c r="N147" s="74">
        <f t="shared" ca="1" si="25"/>
        <v>0</v>
      </c>
      <c r="O147" s="74">
        <f t="shared" ca="1" si="25"/>
        <v>0</v>
      </c>
      <c r="P147" s="74">
        <f t="shared" ca="1" si="25"/>
        <v>0</v>
      </c>
      <c r="Q147" s="74">
        <f t="shared" ca="1" si="25"/>
        <v>0</v>
      </c>
      <c r="R147" s="74">
        <f t="shared" ca="1" si="25"/>
        <v>0</v>
      </c>
      <c r="S147" s="74">
        <f t="shared" ca="1" si="25"/>
        <v>0</v>
      </c>
      <c r="T147" s="74">
        <f t="shared" ca="1" si="25"/>
        <v>0</v>
      </c>
      <c r="U147" s="74">
        <f t="shared" ca="1" si="25"/>
        <v>0</v>
      </c>
      <c r="V147" s="74">
        <f t="shared" ca="1" si="25"/>
        <v>0</v>
      </c>
      <c r="W147" s="74">
        <f t="shared" ca="1" si="25"/>
        <v>0</v>
      </c>
      <c r="X147" s="74">
        <f t="shared" ca="1" si="25"/>
        <v>0</v>
      </c>
      <c r="Y147" s="74">
        <f t="shared" ca="1" si="25"/>
        <v>0</v>
      </c>
      <c r="Z147" s="74">
        <f t="shared" ca="1" si="25"/>
        <v>0</v>
      </c>
      <c r="AA147" s="73">
        <f t="shared" ca="1" si="32"/>
        <v>0</v>
      </c>
      <c r="AB147" s="93"/>
      <c r="AC147" s="75">
        <f ca="1">ROUND(IF($H147="Oui",0,SUMIFS(données!$C$33:$C$39,données!$A$33:$A$39,$I147)),2)</f>
        <v>0</v>
      </c>
      <c r="AD147" s="75" cm="1">
        <f t="array" aca="1" ref="AD147" ca="1">ROUND((SUMPRODUCT((données!$L$2:$R$2=$I147)*(données!$A$3:$A$17=J$1)*(données!$B$3:$B$17=J$2)*données!$L$3:$R$17)*$J147)+(SUMPRODUCT((données!$L$2:$R$2=$I147)*(données!$A$3:$A$17=K$1)*(données!$B$3:$B$17=K$2)*données!$L$3:$R$17)*$K147)+(SUMPRODUCT((données!$L$2:$R$2=$I147)*(données!$A$3:$A$17=L$1)*(données!$B$3:$B$17=L$2)*données!$L$3:$R$17)*$L147)+(SUMPRODUCT((données!$L$2:$R$2=$I147)*(données!$A$3:$A$17=M$1)*(données!$B$3:$B$17=M$2)*données!$L$3:$R$17)*$M147)+(SUMPRODUCT((données!$L$2:$R$2=$I147)*(données!$A$3:$A$17=N$1)*(données!$B$3:$B$17=N$2)*données!$L$3:$R$17)*$N147)+(SUMPRODUCT((données!$L$2:$R$2=$I147)*(données!$A$3:$A$17=O$1)*(données!$B$3:$B$17=O$2)*données!$L$3:$R$17)*$O147)+(SUMPRODUCT((données!$L$2:$R$2=$I147)*(données!$A$3:$A$17=P$1)*(données!$B$3:$B$17=Q$2)*données!$L$3:$R$17)*$P147)+(SUMPRODUCT((données!$L$2:$R$2=$I147)*(données!$A$3:$A$17=Q$1)*(données!$B$3:$B$17=Q$2)*données!$L$3:$R$17)*$Q147)+(SUMPRODUCT((données!$L$2:$R$2=$I147)*(données!$A$3:$A$17=R$1)*(données!$B$3:$B$17=R$2)*données!$L$3:$R$17)*$R147)+(SUMPRODUCT((données!$L$2:$R$2=$I147)*(données!$A$3:$A$17=S$1)*(données!$B$3:$B$17=S$2)*données!$L$3:$R$17)*$S147)+(SUMPRODUCT((données!$L$2:$R$2=$I147)*(données!$A$3:$A$17=T$1)*(données!$B$3:$B$17=T$2)*données!$L$3:$R$17)*$T147)+(SUMPRODUCT((données!$L$2:$R$2=$I147)*(données!$A$3:$A$17=U$1)*(données!$B$3:$B$17=U$2)*données!$L$3:$R$17)*$U147)+(SUMPRODUCT((données!$L$2:$R$2=$I147)*(données!$A$3:$A$17=V$1)*(données!$B$3:$B$17=V$2)*données!$L$3:$R$17)*$V147)+(SUMPRODUCT((données!$L$2:$R$2=$I147)*(données!$A$3:$A$17=W$1)*(données!$B$3:$B$17=W$2)*données!$L$3:$R$17)*$W147)+(SUMPRODUCT((données!$L$2:$R$2=$I147)*(données!$A$3:$A$17=AA$1)*(données!$B$3:$B$17=AA$2)*données!$L$3:$R$17)*$AA147),2)</f>
        <v>0</v>
      </c>
      <c r="AE147" s="75" cm="1">
        <f t="array" aca="1" ref="AE147" ca="1">IFERROR(_xlfn.XLOOKUP(AE$1,INDIRECT("'"&amp;$A147&amp;"'!$a:$a"),INDIRECT("'"&amp;$A147&amp;"'!$f:$f"),FALSE),0)</f>
        <v>0</v>
      </c>
      <c r="AF147" s="75">
        <f t="shared" ca="1" si="33"/>
        <v>0</v>
      </c>
      <c r="AG147" s="75">
        <f t="shared" ca="1" si="34"/>
        <v>0</v>
      </c>
      <c r="AH147" s="74" cm="1">
        <f t="array" aca="1" ref="AH147" ca="1">IFERROR(_xlfn.XLOOKUP(AH$1,INDIRECT("'"&amp;$A147&amp;"'!$A:$A"),INDIRECT("'"&amp;$A147&amp;"'!$b:$b"),FALSE),0)</f>
        <v>0</v>
      </c>
      <c r="AI147" s="74">
        <f ca="1">IFERROR(_xlfn.XLOOKUP($I147,données!$A$33:$A$39,données!$D$33:$D$39,0),0)</f>
        <v>0</v>
      </c>
      <c r="AJ147" s="74">
        <f ca="1">IFERROR(_xlfn.XLOOKUP($I147,données!$A$33:$A$39,données!$E$33:$E$39,0),0)</f>
        <v>0</v>
      </c>
      <c r="AK147" s="74">
        <f ca="1">IFERROR(_xlfn.XLOOKUP($I147,données!$A$33:$A$39,données!$F$33:$F$39,0),0)</f>
        <v>0</v>
      </c>
      <c r="AL147" s="74">
        <f ca="1">IFERROR(_xlfn.XLOOKUP($I147,données!$A$33:$A$39,données!$G$33:$G$39,0),0)</f>
        <v>0</v>
      </c>
      <c r="AM147" s="74">
        <f ca="1">IFERROR(_xlfn.XLOOKUP($I147,données!$A$33:$A$39,données!$H$33:$H$39,0),0)</f>
        <v>0</v>
      </c>
      <c r="AN147" s="74"/>
      <c r="AO147" s="74"/>
      <c r="AP147" s="71"/>
      <c r="AQ147" s="82"/>
    </row>
    <row r="148" spans="1:43" s="68" customFormat="1" ht="14" x14ac:dyDescent="0.2">
      <c r="A148" s="71">
        <f t="shared" si="29"/>
        <v>144</v>
      </c>
      <c r="B148" s="71">
        <f t="shared" ca="1" si="35"/>
        <v>0</v>
      </c>
      <c r="C148" s="71">
        <f t="shared" ca="1" si="35"/>
        <v>0</v>
      </c>
      <c r="D148" s="71">
        <f t="shared" ca="1" si="35"/>
        <v>0</v>
      </c>
      <c r="E148" s="71">
        <f t="shared" ca="1" si="35"/>
        <v>0</v>
      </c>
      <c r="F148" s="71">
        <f t="shared" ca="1" si="30"/>
        <v>0</v>
      </c>
      <c r="G148" s="89">
        <f t="shared" ca="1" si="35"/>
        <v>0</v>
      </c>
      <c r="H148" s="72" cm="1">
        <f t="array" aca="1" ref="H148" ca="1">IFERROR(_xlfn.XLOOKUP(H$1,INDIRECT("'"&amp;$A148&amp;"'!$A:$A"),INDIRECT("'"&amp;$A148&amp;"'!$b:$b"),FALSE),0)</f>
        <v>0</v>
      </c>
      <c r="I148" s="71" cm="1">
        <f t="array" aca="1" ref="I148" ca="1">IFERROR(IF($H148="Oui",_xlfn.XLOOKUP(I$2,INDIRECT("'"&amp;$A148&amp;"'!$A:$A"),INDIRECT("'"&amp;$A148&amp;"'!$b:$b"),FALSE),_xlfn.XLOOKUP(I$1,INDIRECT("'"&amp;$A148&amp;"'!$C$19:$C$25"),INDIRECT("'"&amp;$A148&amp;"'!$A$19:$A$25"),données!$A$39)),0)</f>
        <v>0</v>
      </c>
      <c r="J148" s="73">
        <f t="shared" ca="1" si="31"/>
        <v>0</v>
      </c>
      <c r="K148" s="74">
        <f t="shared" ca="1" si="25"/>
        <v>0</v>
      </c>
      <c r="L148" s="74">
        <f t="shared" ca="1" si="25"/>
        <v>0</v>
      </c>
      <c r="M148" s="74">
        <f t="shared" ca="1" si="25"/>
        <v>0</v>
      </c>
      <c r="N148" s="74">
        <f t="shared" ca="1" si="25"/>
        <v>0</v>
      </c>
      <c r="O148" s="74">
        <f t="shared" ca="1" si="25"/>
        <v>0</v>
      </c>
      <c r="P148" s="74">
        <f t="shared" ca="1" si="25"/>
        <v>0</v>
      </c>
      <c r="Q148" s="74">
        <f t="shared" ca="1" si="25"/>
        <v>0</v>
      </c>
      <c r="R148" s="74">
        <f t="shared" ref="K148:Z164" ca="1" si="36">IFERROR(SUMIFS(INDIRECT("'"&amp;$A148&amp;"'!$C$30:$C$45"),INDIRECT("'"&amp;$A148&amp;"'!$A$30:$A$45"),R$1,INDIRECT("'"&amp;$A148&amp;"'!$B$30:$B$45"),R$2),0)</f>
        <v>0</v>
      </c>
      <c r="S148" s="74">
        <f t="shared" ca="1" si="36"/>
        <v>0</v>
      </c>
      <c r="T148" s="74">
        <f t="shared" ca="1" si="36"/>
        <v>0</v>
      </c>
      <c r="U148" s="74">
        <f t="shared" ca="1" si="36"/>
        <v>0</v>
      </c>
      <c r="V148" s="74">
        <f t="shared" ca="1" si="36"/>
        <v>0</v>
      </c>
      <c r="W148" s="74">
        <f t="shared" ca="1" si="36"/>
        <v>0</v>
      </c>
      <c r="X148" s="74">
        <f t="shared" ca="1" si="36"/>
        <v>0</v>
      </c>
      <c r="Y148" s="74">
        <f t="shared" ca="1" si="36"/>
        <v>0</v>
      </c>
      <c r="Z148" s="74">
        <f t="shared" ca="1" si="36"/>
        <v>0</v>
      </c>
      <c r="AA148" s="73">
        <f t="shared" ca="1" si="32"/>
        <v>0</v>
      </c>
      <c r="AB148" s="93"/>
      <c r="AC148" s="75">
        <f ca="1">ROUND(IF($H148="Oui",0,SUMIFS(données!$C$33:$C$39,données!$A$33:$A$39,$I148)),2)</f>
        <v>0</v>
      </c>
      <c r="AD148" s="75" cm="1">
        <f t="array" aca="1" ref="AD148" ca="1">ROUND((SUMPRODUCT((données!$L$2:$R$2=$I148)*(données!$A$3:$A$17=J$1)*(données!$B$3:$B$17=J$2)*données!$L$3:$R$17)*$J148)+(SUMPRODUCT((données!$L$2:$R$2=$I148)*(données!$A$3:$A$17=K$1)*(données!$B$3:$B$17=K$2)*données!$L$3:$R$17)*$K148)+(SUMPRODUCT((données!$L$2:$R$2=$I148)*(données!$A$3:$A$17=L$1)*(données!$B$3:$B$17=L$2)*données!$L$3:$R$17)*$L148)+(SUMPRODUCT((données!$L$2:$R$2=$I148)*(données!$A$3:$A$17=M$1)*(données!$B$3:$B$17=M$2)*données!$L$3:$R$17)*$M148)+(SUMPRODUCT((données!$L$2:$R$2=$I148)*(données!$A$3:$A$17=N$1)*(données!$B$3:$B$17=N$2)*données!$L$3:$R$17)*$N148)+(SUMPRODUCT((données!$L$2:$R$2=$I148)*(données!$A$3:$A$17=O$1)*(données!$B$3:$B$17=O$2)*données!$L$3:$R$17)*$O148)+(SUMPRODUCT((données!$L$2:$R$2=$I148)*(données!$A$3:$A$17=P$1)*(données!$B$3:$B$17=Q$2)*données!$L$3:$R$17)*$P148)+(SUMPRODUCT((données!$L$2:$R$2=$I148)*(données!$A$3:$A$17=Q$1)*(données!$B$3:$B$17=Q$2)*données!$L$3:$R$17)*$Q148)+(SUMPRODUCT((données!$L$2:$R$2=$I148)*(données!$A$3:$A$17=R$1)*(données!$B$3:$B$17=R$2)*données!$L$3:$R$17)*$R148)+(SUMPRODUCT((données!$L$2:$R$2=$I148)*(données!$A$3:$A$17=S$1)*(données!$B$3:$B$17=S$2)*données!$L$3:$R$17)*$S148)+(SUMPRODUCT((données!$L$2:$R$2=$I148)*(données!$A$3:$A$17=T$1)*(données!$B$3:$B$17=T$2)*données!$L$3:$R$17)*$T148)+(SUMPRODUCT((données!$L$2:$R$2=$I148)*(données!$A$3:$A$17=U$1)*(données!$B$3:$B$17=U$2)*données!$L$3:$R$17)*$U148)+(SUMPRODUCT((données!$L$2:$R$2=$I148)*(données!$A$3:$A$17=V$1)*(données!$B$3:$B$17=V$2)*données!$L$3:$R$17)*$V148)+(SUMPRODUCT((données!$L$2:$R$2=$I148)*(données!$A$3:$A$17=W$1)*(données!$B$3:$B$17=W$2)*données!$L$3:$R$17)*$W148)+(SUMPRODUCT((données!$L$2:$R$2=$I148)*(données!$A$3:$A$17=AA$1)*(données!$B$3:$B$17=AA$2)*données!$L$3:$R$17)*$AA148),2)</f>
        <v>0</v>
      </c>
      <c r="AE148" s="75" cm="1">
        <f t="array" aca="1" ref="AE148" ca="1">IFERROR(_xlfn.XLOOKUP(AE$1,INDIRECT("'"&amp;$A148&amp;"'!$a:$a"),INDIRECT("'"&amp;$A148&amp;"'!$f:$f"),FALSE),0)</f>
        <v>0</v>
      </c>
      <c r="AF148" s="75">
        <f t="shared" ca="1" si="33"/>
        <v>0</v>
      </c>
      <c r="AG148" s="75">
        <f t="shared" ca="1" si="34"/>
        <v>0</v>
      </c>
      <c r="AH148" s="74" cm="1">
        <f t="array" aca="1" ref="AH148" ca="1">IFERROR(_xlfn.XLOOKUP(AH$1,INDIRECT("'"&amp;$A148&amp;"'!$A:$A"),INDIRECT("'"&amp;$A148&amp;"'!$b:$b"),FALSE),0)</f>
        <v>0</v>
      </c>
      <c r="AI148" s="74">
        <f ca="1">IFERROR(_xlfn.XLOOKUP($I148,données!$A$33:$A$39,données!$D$33:$D$39,0),0)</f>
        <v>0</v>
      </c>
      <c r="AJ148" s="74">
        <f ca="1">IFERROR(_xlfn.XLOOKUP($I148,données!$A$33:$A$39,données!$E$33:$E$39,0),0)</f>
        <v>0</v>
      </c>
      <c r="AK148" s="74">
        <f ca="1">IFERROR(_xlfn.XLOOKUP($I148,données!$A$33:$A$39,données!$F$33:$F$39,0),0)</f>
        <v>0</v>
      </c>
      <c r="AL148" s="74">
        <f ca="1">IFERROR(_xlfn.XLOOKUP($I148,données!$A$33:$A$39,données!$G$33:$G$39,0),0)</f>
        <v>0</v>
      </c>
      <c r="AM148" s="74">
        <f ca="1">IFERROR(_xlfn.XLOOKUP($I148,données!$A$33:$A$39,données!$H$33:$H$39,0),0)</f>
        <v>0</v>
      </c>
      <c r="AN148" s="74"/>
      <c r="AO148" s="74"/>
      <c r="AP148" s="71"/>
      <c r="AQ148" s="82"/>
    </row>
    <row r="149" spans="1:43" s="68" customFormat="1" ht="14" x14ac:dyDescent="0.2">
      <c r="A149" s="71">
        <f t="shared" si="29"/>
        <v>145</v>
      </c>
      <c r="B149" s="71">
        <f t="shared" ca="1" si="35"/>
        <v>0</v>
      </c>
      <c r="C149" s="71">
        <f t="shared" ca="1" si="35"/>
        <v>0</v>
      </c>
      <c r="D149" s="71">
        <f t="shared" ca="1" si="35"/>
        <v>0</v>
      </c>
      <c r="E149" s="71">
        <f t="shared" ca="1" si="35"/>
        <v>0</v>
      </c>
      <c r="F149" s="71">
        <f t="shared" ca="1" si="30"/>
        <v>0</v>
      </c>
      <c r="G149" s="89">
        <f t="shared" ca="1" si="35"/>
        <v>0</v>
      </c>
      <c r="H149" s="72" cm="1">
        <f t="array" aca="1" ref="H149" ca="1">IFERROR(_xlfn.XLOOKUP(H$1,INDIRECT("'"&amp;$A149&amp;"'!$A:$A"),INDIRECT("'"&amp;$A149&amp;"'!$b:$b"),FALSE),0)</f>
        <v>0</v>
      </c>
      <c r="I149" s="71" cm="1">
        <f t="array" aca="1" ref="I149" ca="1">IFERROR(IF($H149="Oui",_xlfn.XLOOKUP(I$2,INDIRECT("'"&amp;$A149&amp;"'!$A:$A"),INDIRECT("'"&amp;$A149&amp;"'!$b:$b"),FALSE),_xlfn.XLOOKUP(I$1,INDIRECT("'"&amp;$A149&amp;"'!$C$19:$C$25"),INDIRECT("'"&amp;$A149&amp;"'!$A$19:$A$25"),données!$A$39)),0)</f>
        <v>0</v>
      </c>
      <c r="J149" s="73">
        <f t="shared" ca="1" si="31"/>
        <v>0</v>
      </c>
      <c r="K149" s="74">
        <f t="shared" ca="1" si="36"/>
        <v>0</v>
      </c>
      <c r="L149" s="74">
        <f t="shared" ca="1" si="36"/>
        <v>0</v>
      </c>
      <c r="M149" s="74">
        <f t="shared" ca="1" si="36"/>
        <v>0</v>
      </c>
      <c r="N149" s="74">
        <f t="shared" ca="1" si="36"/>
        <v>0</v>
      </c>
      <c r="O149" s="74">
        <f t="shared" ca="1" si="36"/>
        <v>0</v>
      </c>
      <c r="P149" s="74">
        <f t="shared" ca="1" si="36"/>
        <v>0</v>
      </c>
      <c r="Q149" s="74">
        <f t="shared" ca="1" si="36"/>
        <v>0</v>
      </c>
      <c r="R149" s="74">
        <f t="shared" ca="1" si="36"/>
        <v>0</v>
      </c>
      <c r="S149" s="74">
        <f t="shared" ca="1" si="36"/>
        <v>0</v>
      </c>
      <c r="T149" s="74">
        <f t="shared" ca="1" si="36"/>
        <v>0</v>
      </c>
      <c r="U149" s="74">
        <f t="shared" ca="1" si="36"/>
        <v>0</v>
      </c>
      <c r="V149" s="74">
        <f t="shared" ca="1" si="36"/>
        <v>0</v>
      </c>
      <c r="W149" s="74">
        <f t="shared" ca="1" si="36"/>
        <v>0</v>
      </c>
      <c r="X149" s="74">
        <f t="shared" ca="1" si="36"/>
        <v>0</v>
      </c>
      <c r="Y149" s="74">
        <f t="shared" ca="1" si="36"/>
        <v>0</v>
      </c>
      <c r="Z149" s="74">
        <f t="shared" ca="1" si="36"/>
        <v>0</v>
      </c>
      <c r="AA149" s="73">
        <f t="shared" ca="1" si="32"/>
        <v>0</v>
      </c>
      <c r="AB149" s="93"/>
      <c r="AC149" s="75">
        <f ca="1">ROUND(IF($H149="Oui",0,SUMIFS(données!$C$33:$C$39,données!$A$33:$A$39,$I149)),2)</f>
        <v>0</v>
      </c>
      <c r="AD149" s="75" cm="1">
        <f t="array" aca="1" ref="AD149" ca="1">ROUND((SUMPRODUCT((données!$L$2:$R$2=$I149)*(données!$A$3:$A$17=J$1)*(données!$B$3:$B$17=J$2)*données!$L$3:$R$17)*$J149)+(SUMPRODUCT((données!$L$2:$R$2=$I149)*(données!$A$3:$A$17=K$1)*(données!$B$3:$B$17=K$2)*données!$L$3:$R$17)*$K149)+(SUMPRODUCT((données!$L$2:$R$2=$I149)*(données!$A$3:$A$17=L$1)*(données!$B$3:$B$17=L$2)*données!$L$3:$R$17)*$L149)+(SUMPRODUCT((données!$L$2:$R$2=$I149)*(données!$A$3:$A$17=M$1)*(données!$B$3:$B$17=M$2)*données!$L$3:$R$17)*$M149)+(SUMPRODUCT((données!$L$2:$R$2=$I149)*(données!$A$3:$A$17=N$1)*(données!$B$3:$B$17=N$2)*données!$L$3:$R$17)*$N149)+(SUMPRODUCT((données!$L$2:$R$2=$I149)*(données!$A$3:$A$17=O$1)*(données!$B$3:$B$17=O$2)*données!$L$3:$R$17)*$O149)+(SUMPRODUCT((données!$L$2:$R$2=$I149)*(données!$A$3:$A$17=P$1)*(données!$B$3:$B$17=Q$2)*données!$L$3:$R$17)*$P149)+(SUMPRODUCT((données!$L$2:$R$2=$I149)*(données!$A$3:$A$17=Q$1)*(données!$B$3:$B$17=Q$2)*données!$L$3:$R$17)*$Q149)+(SUMPRODUCT((données!$L$2:$R$2=$I149)*(données!$A$3:$A$17=R$1)*(données!$B$3:$B$17=R$2)*données!$L$3:$R$17)*$R149)+(SUMPRODUCT((données!$L$2:$R$2=$I149)*(données!$A$3:$A$17=S$1)*(données!$B$3:$B$17=S$2)*données!$L$3:$R$17)*$S149)+(SUMPRODUCT((données!$L$2:$R$2=$I149)*(données!$A$3:$A$17=T$1)*(données!$B$3:$B$17=T$2)*données!$L$3:$R$17)*$T149)+(SUMPRODUCT((données!$L$2:$R$2=$I149)*(données!$A$3:$A$17=U$1)*(données!$B$3:$B$17=U$2)*données!$L$3:$R$17)*$U149)+(SUMPRODUCT((données!$L$2:$R$2=$I149)*(données!$A$3:$A$17=V$1)*(données!$B$3:$B$17=V$2)*données!$L$3:$R$17)*$V149)+(SUMPRODUCT((données!$L$2:$R$2=$I149)*(données!$A$3:$A$17=W$1)*(données!$B$3:$B$17=W$2)*données!$L$3:$R$17)*$W149)+(SUMPRODUCT((données!$L$2:$R$2=$I149)*(données!$A$3:$A$17=AA$1)*(données!$B$3:$B$17=AA$2)*données!$L$3:$R$17)*$AA149),2)</f>
        <v>0</v>
      </c>
      <c r="AE149" s="75" cm="1">
        <f t="array" aca="1" ref="AE149" ca="1">IFERROR(_xlfn.XLOOKUP(AE$1,INDIRECT("'"&amp;$A149&amp;"'!$a:$a"),INDIRECT("'"&amp;$A149&amp;"'!$f:$f"),FALSE),0)</f>
        <v>0</v>
      </c>
      <c r="AF149" s="75">
        <f t="shared" ca="1" si="33"/>
        <v>0</v>
      </c>
      <c r="AG149" s="75">
        <f t="shared" ca="1" si="34"/>
        <v>0</v>
      </c>
      <c r="AH149" s="74" cm="1">
        <f t="array" aca="1" ref="AH149" ca="1">IFERROR(_xlfn.XLOOKUP(AH$1,INDIRECT("'"&amp;$A149&amp;"'!$A:$A"),INDIRECT("'"&amp;$A149&amp;"'!$b:$b"),FALSE),0)</f>
        <v>0</v>
      </c>
      <c r="AI149" s="74">
        <f ca="1">IFERROR(_xlfn.XLOOKUP($I149,données!$A$33:$A$39,données!$D$33:$D$39,0),0)</f>
        <v>0</v>
      </c>
      <c r="AJ149" s="74">
        <f ca="1">IFERROR(_xlfn.XLOOKUP($I149,données!$A$33:$A$39,données!$E$33:$E$39,0),0)</f>
        <v>0</v>
      </c>
      <c r="AK149" s="74">
        <f ca="1">IFERROR(_xlfn.XLOOKUP($I149,données!$A$33:$A$39,données!$F$33:$F$39,0),0)</f>
        <v>0</v>
      </c>
      <c r="AL149" s="74">
        <f ca="1">IFERROR(_xlfn.XLOOKUP($I149,données!$A$33:$A$39,données!$G$33:$G$39,0),0)</f>
        <v>0</v>
      </c>
      <c r="AM149" s="74">
        <f ca="1">IFERROR(_xlfn.XLOOKUP($I149,données!$A$33:$A$39,données!$H$33:$H$39,0),0)</f>
        <v>0</v>
      </c>
      <c r="AN149" s="74"/>
      <c r="AO149" s="74"/>
      <c r="AP149" s="71"/>
      <c r="AQ149" s="82"/>
    </row>
    <row r="150" spans="1:43" s="68" customFormat="1" ht="14" x14ac:dyDescent="0.2">
      <c r="A150" s="71">
        <f t="shared" si="29"/>
        <v>146</v>
      </c>
      <c r="B150" s="71">
        <f t="shared" ca="1" si="35"/>
        <v>0</v>
      </c>
      <c r="C150" s="71">
        <f t="shared" ca="1" si="35"/>
        <v>0</v>
      </c>
      <c r="D150" s="71">
        <f t="shared" ca="1" si="35"/>
        <v>0</v>
      </c>
      <c r="E150" s="71">
        <f t="shared" ca="1" si="35"/>
        <v>0</v>
      </c>
      <c r="F150" s="71">
        <f t="shared" ref="F150:F213" ca="1" si="37">IFERROR(VLOOKUP(F$1,INDIRECT("'"&amp;$A150&amp;"'!$B:$E"),3,FALSE),0)</f>
        <v>0</v>
      </c>
      <c r="G150" s="89">
        <f t="shared" ca="1" si="35"/>
        <v>0</v>
      </c>
      <c r="H150" s="72" cm="1">
        <f t="array" aca="1" ref="H150" ca="1">IFERROR(_xlfn.XLOOKUP(H$1,INDIRECT("'"&amp;$A150&amp;"'!$A:$A"),INDIRECT("'"&amp;$A150&amp;"'!$b:$b"),FALSE),0)</f>
        <v>0</v>
      </c>
      <c r="I150" s="71" cm="1">
        <f t="array" aca="1" ref="I150" ca="1">IFERROR(IF($H150="Oui",_xlfn.XLOOKUP(I$2,INDIRECT("'"&amp;$A150&amp;"'!$A:$A"),INDIRECT("'"&amp;$A150&amp;"'!$b:$b"),FALSE),_xlfn.XLOOKUP(I$1,INDIRECT("'"&amp;$A150&amp;"'!$C$19:$C$25"),INDIRECT("'"&amp;$A150&amp;"'!$A$19:$A$25"),données!$A$39)),0)</f>
        <v>0</v>
      </c>
      <c r="J150" s="73">
        <f t="shared" ca="1" si="31"/>
        <v>0</v>
      </c>
      <c r="K150" s="74">
        <f t="shared" ca="1" si="36"/>
        <v>0</v>
      </c>
      <c r="L150" s="74">
        <f t="shared" ca="1" si="36"/>
        <v>0</v>
      </c>
      <c r="M150" s="74">
        <f t="shared" ca="1" si="36"/>
        <v>0</v>
      </c>
      <c r="N150" s="74">
        <f t="shared" ca="1" si="36"/>
        <v>0</v>
      </c>
      <c r="O150" s="74">
        <f t="shared" ca="1" si="36"/>
        <v>0</v>
      </c>
      <c r="P150" s="74">
        <f t="shared" ca="1" si="36"/>
        <v>0</v>
      </c>
      <c r="Q150" s="74">
        <f t="shared" ca="1" si="36"/>
        <v>0</v>
      </c>
      <c r="R150" s="74">
        <f t="shared" ca="1" si="36"/>
        <v>0</v>
      </c>
      <c r="S150" s="74">
        <f t="shared" ca="1" si="36"/>
        <v>0</v>
      </c>
      <c r="T150" s="74">
        <f t="shared" ca="1" si="36"/>
        <v>0</v>
      </c>
      <c r="U150" s="74">
        <f t="shared" ca="1" si="36"/>
        <v>0</v>
      </c>
      <c r="V150" s="74">
        <f t="shared" ca="1" si="36"/>
        <v>0</v>
      </c>
      <c r="W150" s="74">
        <f t="shared" ca="1" si="36"/>
        <v>0</v>
      </c>
      <c r="X150" s="74">
        <f t="shared" ca="1" si="36"/>
        <v>0</v>
      </c>
      <c r="Y150" s="74">
        <f t="shared" ca="1" si="36"/>
        <v>0</v>
      </c>
      <c r="Z150" s="74">
        <f t="shared" ca="1" si="36"/>
        <v>0</v>
      </c>
      <c r="AA150" s="73">
        <f t="shared" ca="1" si="32"/>
        <v>0</v>
      </c>
      <c r="AB150" s="93"/>
      <c r="AC150" s="75">
        <f ca="1">ROUND(IF($H150="Oui",0,SUMIFS(données!$C$33:$C$39,données!$A$33:$A$39,$I150)),2)</f>
        <v>0</v>
      </c>
      <c r="AD150" s="75" cm="1">
        <f t="array" aca="1" ref="AD150" ca="1">ROUND((SUMPRODUCT((données!$L$2:$R$2=$I150)*(données!$A$3:$A$17=J$1)*(données!$B$3:$B$17=J$2)*données!$L$3:$R$17)*$J150)+(SUMPRODUCT((données!$L$2:$R$2=$I150)*(données!$A$3:$A$17=K$1)*(données!$B$3:$B$17=K$2)*données!$L$3:$R$17)*$K150)+(SUMPRODUCT((données!$L$2:$R$2=$I150)*(données!$A$3:$A$17=L$1)*(données!$B$3:$B$17=L$2)*données!$L$3:$R$17)*$L150)+(SUMPRODUCT((données!$L$2:$R$2=$I150)*(données!$A$3:$A$17=M$1)*(données!$B$3:$B$17=M$2)*données!$L$3:$R$17)*$M150)+(SUMPRODUCT((données!$L$2:$R$2=$I150)*(données!$A$3:$A$17=N$1)*(données!$B$3:$B$17=N$2)*données!$L$3:$R$17)*$N150)+(SUMPRODUCT((données!$L$2:$R$2=$I150)*(données!$A$3:$A$17=O$1)*(données!$B$3:$B$17=O$2)*données!$L$3:$R$17)*$O150)+(SUMPRODUCT((données!$L$2:$R$2=$I150)*(données!$A$3:$A$17=P$1)*(données!$B$3:$B$17=Q$2)*données!$L$3:$R$17)*$P150)+(SUMPRODUCT((données!$L$2:$R$2=$I150)*(données!$A$3:$A$17=Q$1)*(données!$B$3:$B$17=Q$2)*données!$L$3:$R$17)*$Q150)+(SUMPRODUCT((données!$L$2:$R$2=$I150)*(données!$A$3:$A$17=R$1)*(données!$B$3:$B$17=R$2)*données!$L$3:$R$17)*$R150)+(SUMPRODUCT((données!$L$2:$R$2=$I150)*(données!$A$3:$A$17=S$1)*(données!$B$3:$B$17=S$2)*données!$L$3:$R$17)*$S150)+(SUMPRODUCT((données!$L$2:$R$2=$I150)*(données!$A$3:$A$17=T$1)*(données!$B$3:$B$17=T$2)*données!$L$3:$R$17)*$T150)+(SUMPRODUCT((données!$L$2:$R$2=$I150)*(données!$A$3:$A$17=U$1)*(données!$B$3:$B$17=U$2)*données!$L$3:$R$17)*$U150)+(SUMPRODUCT((données!$L$2:$R$2=$I150)*(données!$A$3:$A$17=V$1)*(données!$B$3:$B$17=V$2)*données!$L$3:$R$17)*$V150)+(SUMPRODUCT((données!$L$2:$R$2=$I150)*(données!$A$3:$A$17=W$1)*(données!$B$3:$B$17=W$2)*données!$L$3:$R$17)*$W150)+(SUMPRODUCT((données!$L$2:$R$2=$I150)*(données!$A$3:$A$17=AA$1)*(données!$B$3:$B$17=AA$2)*données!$L$3:$R$17)*$AA150),2)</f>
        <v>0</v>
      </c>
      <c r="AE150" s="75" cm="1">
        <f t="array" aca="1" ref="AE150" ca="1">IFERROR(_xlfn.XLOOKUP(AE$1,INDIRECT("'"&amp;$A150&amp;"'!$a:$a"),INDIRECT("'"&amp;$A150&amp;"'!$f:$f"),FALSE),0)</f>
        <v>0</v>
      </c>
      <c r="AF150" s="75">
        <f t="shared" ca="1" si="33"/>
        <v>0</v>
      </c>
      <c r="AG150" s="75">
        <f t="shared" ca="1" si="34"/>
        <v>0</v>
      </c>
      <c r="AH150" s="74" cm="1">
        <f t="array" aca="1" ref="AH150" ca="1">IFERROR(_xlfn.XLOOKUP(AH$1,INDIRECT("'"&amp;$A150&amp;"'!$A:$A"),INDIRECT("'"&amp;$A150&amp;"'!$b:$b"),FALSE),0)</f>
        <v>0</v>
      </c>
      <c r="AI150" s="74">
        <f ca="1">IFERROR(_xlfn.XLOOKUP($I150,données!$A$33:$A$39,données!$D$33:$D$39,0),0)</f>
        <v>0</v>
      </c>
      <c r="AJ150" s="74">
        <f ca="1">IFERROR(_xlfn.XLOOKUP($I150,données!$A$33:$A$39,données!$E$33:$E$39,0),0)</f>
        <v>0</v>
      </c>
      <c r="AK150" s="74">
        <f ca="1">IFERROR(_xlfn.XLOOKUP($I150,données!$A$33:$A$39,données!$F$33:$F$39,0),0)</f>
        <v>0</v>
      </c>
      <c r="AL150" s="74">
        <f ca="1">IFERROR(_xlfn.XLOOKUP($I150,données!$A$33:$A$39,données!$G$33:$G$39,0),0)</f>
        <v>0</v>
      </c>
      <c r="AM150" s="74">
        <f ca="1">IFERROR(_xlfn.XLOOKUP($I150,données!$A$33:$A$39,données!$H$33:$H$39,0),0)</f>
        <v>0</v>
      </c>
      <c r="AN150" s="74"/>
      <c r="AO150" s="74"/>
      <c r="AP150" s="71"/>
      <c r="AQ150" s="82"/>
    </row>
    <row r="151" spans="1:43" s="68" customFormat="1" ht="14" x14ac:dyDescent="0.2">
      <c r="A151" s="71">
        <f t="shared" si="29"/>
        <v>147</v>
      </c>
      <c r="B151" s="71">
        <f t="shared" ca="1" si="35"/>
        <v>0</v>
      </c>
      <c r="C151" s="71">
        <f t="shared" ca="1" si="35"/>
        <v>0</v>
      </c>
      <c r="D151" s="71">
        <f t="shared" ca="1" si="35"/>
        <v>0</v>
      </c>
      <c r="E151" s="71">
        <f t="shared" ca="1" si="35"/>
        <v>0</v>
      </c>
      <c r="F151" s="71">
        <f t="shared" ca="1" si="37"/>
        <v>0</v>
      </c>
      <c r="G151" s="89">
        <f t="shared" ca="1" si="35"/>
        <v>0</v>
      </c>
      <c r="H151" s="72" cm="1">
        <f t="array" aca="1" ref="H151" ca="1">IFERROR(_xlfn.XLOOKUP(H$1,INDIRECT("'"&amp;$A151&amp;"'!$A:$A"),INDIRECT("'"&amp;$A151&amp;"'!$b:$b"),FALSE),0)</f>
        <v>0</v>
      </c>
      <c r="I151" s="71" cm="1">
        <f t="array" aca="1" ref="I151" ca="1">IFERROR(IF($H151="Oui",_xlfn.XLOOKUP(I$2,INDIRECT("'"&amp;$A151&amp;"'!$A:$A"),INDIRECT("'"&amp;$A151&amp;"'!$b:$b"),FALSE),_xlfn.XLOOKUP(I$1,INDIRECT("'"&amp;$A151&amp;"'!$C$19:$C$25"),INDIRECT("'"&amp;$A151&amp;"'!$A$19:$A$25"),données!$A$39)),0)</f>
        <v>0</v>
      </c>
      <c r="J151" s="73">
        <f t="shared" ca="1" si="31"/>
        <v>0</v>
      </c>
      <c r="K151" s="74">
        <f t="shared" ca="1" si="36"/>
        <v>0</v>
      </c>
      <c r="L151" s="74">
        <f t="shared" ca="1" si="36"/>
        <v>0</v>
      </c>
      <c r="M151" s="74">
        <f t="shared" ca="1" si="36"/>
        <v>0</v>
      </c>
      <c r="N151" s="74">
        <f t="shared" ca="1" si="36"/>
        <v>0</v>
      </c>
      <c r="O151" s="74">
        <f t="shared" ca="1" si="36"/>
        <v>0</v>
      </c>
      <c r="P151" s="74">
        <f t="shared" ca="1" si="36"/>
        <v>0</v>
      </c>
      <c r="Q151" s="74">
        <f t="shared" ca="1" si="36"/>
        <v>0</v>
      </c>
      <c r="R151" s="74">
        <f t="shared" ca="1" si="36"/>
        <v>0</v>
      </c>
      <c r="S151" s="74">
        <f t="shared" ca="1" si="36"/>
        <v>0</v>
      </c>
      <c r="T151" s="74">
        <f t="shared" ca="1" si="36"/>
        <v>0</v>
      </c>
      <c r="U151" s="74">
        <f t="shared" ca="1" si="36"/>
        <v>0</v>
      </c>
      <c r="V151" s="74">
        <f t="shared" ca="1" si="36"/>
        <v>0</v>
      </c>
      <c r="W151" s="74">
        <f t="shared" ca="1" si="36"/>
        <v>0</v>
      </c>
      <c r="X151" s="74">
        <f t="shared" ca="1" si="36"/>
        <v>0</v>
      </c>
      <c r="Y151" s="74">
        <f t="shared" ca="1" si="36"/>
        <v>0</v>
      </c>
      <c r="Z151" s="74">
        <f t="shared" ca="1" si="36"/>
        <v>0</v>
      </c>
      <c r="AA151" s="73">
        <f t="shared" ca="1" si="32"/>
        <v>0</v>
      </c>
      <c r="AB151" s="93"/>
      <c r="AC151" s="75">
        <f ca="1">ROUND(IF($H151="Oui",0,SUMIFS(données!$C$33:$C$39,données!$A$33:$A$39,$I151)),2)</f>
        <v>0</v>
      </c>
      <c r="AD151" s="75" cm="1">
        <f t="array" aca="1" ref="AD151" ca="1">ROUND((SUMPRODUCT((données!$L$2:$R$2=$I151)*(données!$A$3:$A$17=J$1)*(données!$B$3:$B$17=J$2)*données!$L$3:$R$17)*$J151)+(SUMPRODUCT((données!$L$2:$R$2=$I151)*(données!$A$3:$A$17=K$1)*(données!$B$3:$B$17=K$2)*données!$L$3:$R$17)*$K151)+(SUMPRODUCT((données!$L$2:$R$2=$I151)*(données!$A$3:$A$17=L$1)*(données!$B$3:$B$17=L$2)*données!$L$3:$R$17)*$L151)+(SUMPRODUCT((données!$L$2:$R$2=$I151)*(données!$A$3:$A$17=M$1)*(données!$B$3:$B$17=M$2)*données!$L$3:$R$17)*$M151)+(SUMPRODUCT((données!$L$2:$R$2=$I151)*(données!$A$3:$A$17=N$1)*(données!$B$3:$B$17=N$2)*données!$L$3:$R$17)*$N151)+(SUMPRODUCT((données!$L$2:$R$2=$I151)*(données!$A$3:$A$17=O$1)*(données!$B$3:$B$17=O$2)*données!$L$3:$R$17)*$O151)+(SUMPRODUCT((données!$L$2:$R$2=$I151)*(données!$A$3:$A$17=P$1)*(données!$B$3:$B$17=Q$2)*données!$L$3:$R$17)*$P151)+(SUMPRODUCT((données!$L$2:$R$2=$I151)*(données!$A$3:$A$17=Q$1)*(données!$B$3:$B$17=Q$2)*données!$L$3:$R$17)*$Q151)+(SUMPRODUCT((données!$L$2:$R$2=$I151)*(données!$A$3:$A$17=R$1)*(données!$B$3:$B$17=R$2)*données!$L$3:$R$17)*$R151)+(SUMPRODUCT((données!$L$2:$R$2=$I151)*(données!$A$3:$A$17=S$1)*(données!$B$3:$B$17=S$2)*données!$L$3:$R$17)*$S151)+(SUMPRODUCT((données!$L$2:$R$2=$I151)*(données!$A$3:$A$17=T$1)*(données!$B$3:$B$17=T$2)*données!$L$3:$R$17)*$T151)+(SUMPRODUCT((données!$L$2:$R$2=$I151)*(données!$A$3:$A$17=U$1)*(données!$B$3:$B$17=U$2)*données!$L$3:$R$17)*$U151)+(SUMPRODUCT((données!$L$2:$R$2=$I151)*(données!$A$3:$A$17=V$1)*(données!$B$3:$B$17=V$2)*données!$L$3:$R$17)*$V151)+(SUMPRODUCT((données!$L$2:$R$2=$I151)*(données!$A$3:$A$17=W$1)*(données!$B$3:$B$17=W$2)*données!$L$3:$R$17)*$W151)+(SUMPRODUCT((données!$L$2:$R$2=$I151)*(données!$A$3:$A$17=AA$1)*(données!$B$3:$B$17=AA$2)*données!$L$3:$R$17)*$AA151),2)</f>
        <v>0</v>
      </c>
      <c r="AE151" s="75" cm="1">
        <f t="array" aca="1" ref="AE151" ca="1">IFERROR(_xlfn.XLOOKUP(AE$1,INDIRECT("'"&amp;$A151&amp;"'!$a:$a"),INDIRECT("'"&amp;$A151&amp;"'!$f:$f"),FALSE),0)</f>
        <v>0</v>
      </c>
      <c r="AF151" s="75">
        <f t="shared" ca="1" si="33"/>
        <v>0</v>
      </c>
      <c r="AG151" s="75">
        <f t="shared" ca="1" si="34"/>
        <v>0</v>
      </c>
      <c r="AH151" s="74" cm="1">
        <f t="array" aca="1" ref="AH151" ca="1">IFERROR(_xlfn.XLOOKUP(AH$1,INDIRECT("'"&amp;$A151&amp;"'!$A:$A"),INDIRECT("'"&amp;$A151&amp;"'!$b:$b"),FALSE),0)</f>
        <v>0</v>
      </c>
      <c r="AI151" s="74">
        <f ca="1">IFERROR(_xlfn.XLOOKUP($I151,données!$A$33:$A$39,données!$D$33:$D$39,0),0)</f>
        <v>0</v>
      </c>
      <c r="AJ151" s="74">
        <f ca="1">IFERROR(_xlfn.XLOOKUP($I151,données!$A$33:$A$39,données!$E$33:$E$39,0),0)</f>
        <v>0</v>
      </c>
      <c r="AK151" s="74">
        <f ca="1">IFERROR(_xlfn.XLOOKUP($I151,données!$A$33:$A$39,données!$F$33:$F$39,0),0)</f>
        <v>0</v>
      </c>
      <c r="AL151" s="74">
        <f ca="1">IFERROR(_xlfn.XLOOKUP($I151,données!$A$33:$A$39,données!$G$33:$G$39,0),0)</f>
        <v>0</v>
      </c>
      <c r="AM151" s="74">
        <f ca="1">IFERROR(_xlfn.XLOOKUP($I151,données!$A$33:$A$39,données!$H$33:$H$39,0),0)</f>
        <v>0</v>
      </c>
      <c r="AN151" s="74"/>
      <c r="AO151" s="74"/>
      <c r="AP151" s="71"/>
      <c r="AQ151" s="82"/>
    </row>
    <row r="152" spans="1:43" s="68" customFormat="1" ht="14" x14ac:dyDescent="0.2">
      <c r="A152" s="71">
        <f t="shared" si="29"/>
        <v>148</v>
      </c>
      <c r="B152" s="71">
        <f t="shared" ca="1" si="35"/>
        <v>0</v>
      </c>
      <c r="C152" s="71">
        <f t="shared" ca="1" si="35"/>
        <v>0</v>
      </c>
      <c r="D152" s="71">
        <f t="shared" ca="1" si="35"/>
        <v>0</v>
      </c>
      <c r="E152" s="71">
        <f t="shared" ca="1" si="35"/>
        <v>0</v>
      </c>
      <c r="F152" s="71">
        <f t="shared" ca="1" si="37"/>
        <v>0</v>
      </c>
      <c r="G152" s="89">
        <f t="shared" ca="1" si="35"/>
        <v>0</v>
      </c>
      <c r="H152" s="72" cm="1">
        <f t="array" aca="1" ref="H152" ca="1">IFERROR(_xlfn.XLOOKUP(H$1,INDIRECT("'"&amp;$A152&amp;"'!$A:$A"),INDIRECT("'"&amp;$A152&amp;"'!$b:$b"),FALSE),0)</f>
        <v>0</v>
      </c>
      <c r="I152" s="71" cm="1">
        <f t="array" aca="1" ref="I152" ca="1">IFERROR(IF($H152="Oui",_xlfn.XLOOKUP(I$2,INDIRECT("'"&amp;$A152&amp;"'!$A:$A"),INDIRECT("'"&amp;$A152&amp;"'!$b:$b"),FALSE),_xlfn.XLOOKUP(I$1,INDIRECT("'"&amp;$A152&amp;"'!$C$19:$C$25"),INDIRECT("'"&amp;$A152&amp;"'!$A$19:$A$25"),données!$A$39)),0)</f>
        <v>0</v>
      </c>
      <c r="J152" s="73">
        <f t="shared" ca="1" si="31"/>
        <v>0</v>
      </c>
      <c r="K152" s="74">
        <f t="shared" ca="1" si="36"/>
        <v>0</v>
      </c>
      <c r="L152" s="74">
        <f t="shared" ca="1" si="36"/>
        <v>0</v>
      </c>
      <c r="M152" s="74">
        <f t="shared" ca="1" si="36"/>
        <v>0</v>
      </c>
      <c r="N152" s="74">
        <f t="shared" ca="1" si="36"/>
        <v>0</v>
      </c>
      <c r="O152" s="74">
        <f t="shared" ca="1" si="36"/>
        <v>0</v>
      </c>
      <c r="P152" s="74">
        <f t="shared" ca="1" si="36"/>
        <v>0</v>
      </c>
      <c r="Q152" s="74">
        <f t="shared" ca="1" si="36"/>
        <v>0</v>
      </c>
      <c r="R152" s="74">
        <f t="shared" ca="1" si="36"/>
        <v>0</v>
      </c>
      <c r="S152" s="74">
        <f t="shared" ca="1" si="36"/>
        <v>0</v>
      </c>
      <c r="T152" s="74">
        <f t="shared" ca="1" si="36"/>
        <v>0</v>
      </c>
      <c r="U152" s="74">
        <f t="shared" ca="1" si="36"/>
        <v>0</v>
      </c>
      <c r="V152" s="74">
        <f t="shared" ca="1" si="36"/>
        <v>0</v>
      </c>
      <c r="W152" s="74">
        <f t="shared" ca="1" si="36"/>
        <v>0</v>
      </c>
      <c r="X152" s="74">
        <f t="shared" ca="1" si="36"/>
        <v>0</v>
      </c>
      <c r="Y152" s="74">
        <f t="shared" ca="1" si="36"/>
        <v>0</v>
      </c>
      <c r="Z152" s="74">
        <f t="shared" ca="1" si="36"/>
        <v>0</v>
      </c>
      <c r="AA152" s="73">
        <f t="shared" ca="1" si="32"/>
        <v>0</v>
      </c>
      <c r="AB152" s="93"/>
      <c r="AC152" s="75">
        <f ca="1">ROUND(IF($H152="Oui",0,SUMIFS(données!$C$33:$C$39,données!$A$33:$A$39,$I152)),2)</f>
        <v>0</v>
      </c>
      <c r="AD152" s="75" cm="1">
        <f t="array" aca="1" ref="AD152" ca="1">ROUND((SUMPRODUCT((données!$L$2:$R$2=$I152)*(données!$A$3:$A$17=J$1)*(données!$B$3:$B$17=J$2)*données!$L$3:$R$17)*$J152)+(SUMPRODUCT((données!$L$2:$R$2=$I152)*(données!$A$3:$A$17=K$1)*(données!$B$3:$B$17=K$2)*données!$L$3:$R$17)*$K152)+(SUMPRODUCT((données!$L$2:$R$2=$I152)*(données!$A$3:$A$17=L$1)*(données!$B$3:$B$17=L$2)*données!$L$3:$R$17)*$L152)+(SUMPRODUCT((données!$L$2:$R$2=$I152)*(données!$A$3:$A$17=M$1)*(données!$B$3:$B$17=M$2)*données!$L$3:$R$17)*$M152)+(SUMPRODUCT((données!$L$2:$R$2=$I152)*(données!$A$3:$A$17=N$1)*(données!$B$3:$B$17=N$2)*données!$L$3:$R$17)*$N152)+(SUMPRODUCT((données!$L$2:$R$2=$I152)*(données!$A$3:$A$17=O$1)*(données!$B$3:$B$17=O$2)*données!$L$3:$R$17)*$O152)+(SUMPRODUCT((données!$L$2:$R$2=$I152)*(données!$A$3:$A$17=P$1)*(données!$B$3:$B$17=Q$2)*données!$L$3:$R$17)*$P152)+(SUMPRODUCT((données!$L$2:$R$2=$I152)*(données!$A$3:$A$17=Q$1)*(données!$B$3:$B$17=Q$2)*données!$L$3:$R$17)*$Q152)+(SUMPRODUCT((données!$L$2:$R$2=$I152)*(données!$A$3:$A$17=R$1)*(données!$B$3:$B$17=R$2)*données!$L$3:$R$17)*$R152)+(SUMPRODUCT((données!$L$2:$R$2=$I152)*(données!$A$3:$A$17=S$1)*(données!$B$3:$B$17=S$2)*données!$L$3:$R$17)*$S152)+(SUMPRODUCT((données!$L$2:$R$2=$I152)*(données!$A$3:$A$17=T$1)*(données!$B$3:$B$17=T$2)*données!$L$3:$R$17)*$T152)+(SUMPRODUCT((données!$L$2:$R$2=$I152)*(données!$A$3:$A$17=U$1)*(données!$B$3:$B$17=U$2)*données!$L$3:$R$17)*$U152)+(SUMPRODUCT((données!$L$2:$R$2=$I152)*(données!$A$3:$A$17=V$1)*(données!$B$3:$B$17=V$2)*données!$L$3:$R$17)*$V152)+(SUMPRODUCT((données!$L$2:$R$2=$I152)*(données!$A$3:$A$17=W$1)*(données!$B$3:$B$17=W$2)*données!$L$3:$R$17)*$W152)+(SUMPRODUCT((données!$L$2:$R$2=$I152)*(données!$A$3:$A$17=AA$1)*(données!$B$3:$B$17=AA$2)*données!$L$3:$R$17)*$AA152),2)</f>
        <v>0</v>
      </c>
      <c r="AE152" s="75" cm="1">
        <f t="array" aca="1" ref="AE152" ca="1">IFERROR(_xlfn.XLOOKUP(AE$1,INDIRECT("'"&amp;$A152&amp;"'!$a:$a"),INDIRECT("'"&amp;$A152&amp;"'!$f:$f"),FALSE),0)</f>
        <v>0</v>
      </c>
      <c r="AF152" s="75">
        <f t="shared" ca="1" si="33"/>
        <v>0</v>
      </c>
      <c r="AG152" s="75">
        <f t="shared" ca="1" si="34"/>
        <v>0</v>
      </c>
      <c r="AH152" s="74" cm="1">
        <f t="array" aca="1" ref="AH152" ca="1">IFERROR(_xlfn.XLOOKUP(AH$1,INDIRECT("'"&amp;$A152&amp;"'!$A:$A"),INDIRECT("'"&amp;$A152&amp;"'!$b:$b"),FALSE),0)</f>
        <v>0</v>
      </c>
      <c r="AI152" s="74">
        <f ca="1">IFERROR(_xlfn.XLOOKUP($I152,données!$A$33:$A$39,données!$D$33:$D$39,0),0)</f>
        <v>0</v>
      </c>
      <c r="AJ152" s="74">
        <f ca="1">IFERROR(_xlfn.XLOOKUP($I152,données!$A$33:$A$39,données!$E$33:$E$39,0),0)</f>
        <v>0</v>
      </c>
      <c r="AK152" s="74">
        <f ca="1">IFERROR(_xlfn.XLOOKUP($I152,données!$A$33:$A$39,données!$F$33:$F$39,0),0)</f>
        <v>0</v>
      </c>
      <c r="AL152" s="74">
        <f ca="1">IFERROR(_xlfn.XLOOKUP($I152,données!$A$33:$A$39,données!$G$33:$G$39,0),0)</f>
        <v>0</v>
      </c>
      <c r="AM152" s="74">
        <f ca="1">IFERROR(_xlfn.XLOOKUP($I152,données!$A$33:$A$39,données!$H$33:$H$39,0),0)</f>
        <v>0</v>
      </c>
      <c r="AN152" s="74"/>
      <c r="AO152" s="74"/>
      <c r="AP152" s="71"/>
      <c r="AQ152" s="82"/>
    </row>
    <row r="153" spans="1:43" s="68" customFormat="1" ht="14" x14ac:dyDescent="0.2">
      <c r="A153" s="71">
        <f t="shared" si="29"/>
        <v>149</v>
      </c>
      <c r="B153" s="71">
        <f t="shared" ca="1" si="35"/>
        <v>0</v>
      </c>
      <c r="C153" s="71">
        <f t="shared" ca="1" si="35"/>
        <v>0</v>
      </c>
      <c r="D153" s="71">
        <f t="shared" ca="1" si="35"/>
        <v>0</v>
      </c>
      <c r="E153" s="71">
        <f t="shared" ca="1" si="35"/>
        <v>0</v>
      </c>
      <c r="F153" s="71">
        <f t="shared" ca="1" si="37"/>
        <v>0</v>
      </c>
      <c r="G153" s="89">
        <f t="shared" ca="1" si="35"/>
        <v>0</v>
      </c>
      <c r="H153" s="72" cm="1">
        <f t="array" aca="1" ref="H153" ca="1">IFERROR(_xlfn.XLOOKUP(H$1,INDIRECT("'"&amp;$A153&amp;"'!$A:$A"),INDIRECT("'"&amp;$A153&amp;"'!$b:$b"),FALSE),0)</f>
        <v>0</v>
      </c>
      <c r="I153" s="71" cm="1">
        <f t="array" aca="1" ref="I153" ca="1">IFERROR(IF($H153="Oui",_xlfn.XLOOKUP(I$2,INDIRECT("'"&amp;$A153&amp;"'!$A:$A"),INDIRECT("'"&amp;$A153&amp;"'!$b:$b"),FALSE),_xlfn.XLOOKUP(I$1,INDIRECT("'"&amp;$A153&amp;"'!$C$19:$C$25"),INDIRECT("'"&amp;$A153&amp;"'!$A$19:$A$25"),données!$A$39)),0)</f>
        <v>0</v>
      </c>
      <c r="J153" s="73">
        <f t="shared" ca="1" si="31"/>
        <v>0</v>
      </c>
      <c r="K153" s="74">
        <f t="shared" ca="1" si="36"/>
        <v>0</v>
      </c>
      <c r="L153" s="74">
        <f t="shared" ca="1" si="36"/>
        <v>0</v>
      </c>
      <c r="M153" s="74">
        <f t="shared" ca="1" si="36"/>
        <v>0</v>
      </c>
      <c r="N153" s="74">
        <f t="shared" ca="1" si="36"/>
        <v>0</v>
      </c>
      <c r="O153" s="74">
        <f t="shared" ca="1" si="36"/>
        <v>0</v>
      </c>
      <c r="P153" s="74">
        <f t="shared" ca="1" si="36"/>
        <v>0</v>
      </c>
      <c r="Q153" s="74">
        <f t="shared" ca="1" si="36"/>
        <v>0</v>
      </c>
      <c r="R153" s="74">
        <f t="shared" ca="1" si="36"/>
        <v>0</v>
      </c>
      <c r="S153" s="74">
        <f t="shared" ca="1" si="36"/>
        <v>0</v>
      </c>
      <c r="T153" s="74">
        <f t="shared" ca="1" si="36"/>
        <v>0</v>
      </c>
      <c r="U153" s="74">
        <f t="shared" ca="1" si="36"/>
        <v>0</v>
      </c>
      <c r="V153" s="74">
        <f t="shared" ca="1" si="36"/>
        <v>0</v>
      </c>
      <c r="W153" s="74">
        <f t="shared" ca="1" si="36"/>
        <v>0</v>
      </c>
      <c r="X153" s="74">
        <f t="shared" ca="1" si="36"/>
        <v>0</v>
      </c>
      <c r="Y153" s="74">
        <f t="shared" ca="1" si="36"/>
        <v>0</v>
      </c>
      <c r="Z153" s="74">
        <f t="shared" ca="1" si="36"/>
        <v>0</v>
      </c>
      <c r="AA153" s="73">
        <f t="shared" ca="1" si="32"/>
        <v>0</v>
      </c>
      <c r="AB153" s="93"/>
      <c r="AC153" s="75">
        <f ca="1">ROUND(IF($H153="Oui",0,SUMIFS(données!$C$33:$C$39,données!$A$33:$A$39,$I153)),2)</f>
        <v>0</v>
      </c>
      <c r="AD153" s="75" cm="1">
        <f t="array" aca="1" ref="AD153" ca="1">ROUND((SUMPRODUCT((données!$L$2:$R$2=$I153)*(données!$A$3:$A$17=J$1)*(données!$B$3:$B$17=J$2)*données!$L$3:$R$17)*$J153)+(SUMPRODUCT((données!$L$2:$R$2=$I153)*(données!$A$3:$A$17=K$1)*(données!$B$3:$B$17=K$2)*données!$L$3:$R$17)*$K153)+(SUMPRODUCT((données!$L$2:$R$2=$I153)*(données!$A$3:$A$17=L$1)*(données!$B$3:$B$17=L$2)*données!$L$3:$R$17)*$L153)+(SUMPRODUCT((données!$L$2:$R$2=$I153)*(données!$A$3:$A$17=M$1)*(données!$B$3:$B$17=M$2)*données!$L$3:$R$17)*$M153)+(SUMPRODUCT((données!$L$2:$R$2=$I153)*(données!$A$3:$A$17=N$1)*(données!$B$3:$B$17=N$2)*données!$L$3:$R$17)*$N153)+(SUMPRODUCT((données!$L$2:$R$2=$I153)*(données!$A$3:$A$17=O$1)*(données!$B$3:$B$17=O$2)*données!$L$3:$R$17)*$O153)+(SUMPRODUCT((données!$L$2:$R$2=$I153)*(données!$A$3:$A$17=P$1)*(données!$B$3:$B$17=Q$2)*données!$L$3:$R$17)*$P153)+(SUMPRODUCT((données!$L$2:$R$2=$I153)*(données!$A$3:$A$17=Q$1)*(données!$B$3:$B$17=Q$2)*données!$L$3:$R$17)*$Q153)+(SUMPRODUCT((données!$L$2:$R$2=$I153)*(données!$A$3:$A$17=R$1)*(données!$B$3:$B$17=R$2)*données!$L$3:$R$17)*$R153)+(SUMPRODUCT((données!$L$2:$R$2=$I153)*(données!$A$3:$A$17=S$1)*(données!$B$3:$B$17=S$2)*données!$L$3:$R$17)*$S153)+(SUMPRODUCT((données!$L$2:$R$2=$I153)*(données!$A$3:$A$17=T$1)*(données!$B$3:$B$17=T$2)*données!$L$3:$R$17)*$T153)+(SUMPRODUCT((données!$L$2:$R$2=$I153)*(données!$A$3:$A$17=U$1)*(données!$B$3:$B$17=U$2)*données!$L$3:$R$17)*$U153)+(SUMPRODUCT((données!$L$2:$R$2=$I153)*(données!$A$3:$A$17=V$1)*(données!$B$3:$B$17=V$2)*données!$L$3:$R$17)*$V153)+(SUMPRODUCT((données!$L$2:$R$2=$I153)*(données!$A$3:$A$17=W$1)*(données!$B$3:$B$17=W$2)*données!$L$3:$R$17)*$W153)+(SUMPRODUCT((données!$L$2:$R$2=$I153)*(données!$A$3:$A$17=AA$1)*(données!$B$3:$B$17=AA$2)*données!$L$3:$R$17)*$AA153),2)</f>
        <v>0</v>
      </c>
      <c r="AE153" s="75" cm="1">
        <f t="array" aca="1" ref="AE153" ca="1">IFERROR(_xlfn.XLOOKUP(AE$1,INDIRECT("'"&amp;$A153&amp;"'!$a:$a"),INDIRECT("'"&amp;$A153&amp;"'!$f:$f"),FALSE),0)</f>
        <v>0</v>
      </c>
      <c r="AF153" s="75">
        <f t="shared" ca="1" si="33"/>
        <v>0</v>
      </c>
      <c r="AG153" s="75">
        <f t="shared" ca="1" si="34"/>
        <v>0</v>
      </c>
      <c r="AH153" s="74" cm="1">
        <f t="array" aca="1" ref="AH153" ca="1">IFERROR(_xlfn.XLOOKUP(AH$1,INDIRECT("'"&amp;$A153&amp;"'!$A:$A"),INDIRECT("'"&amp;$A153&amp;"'!$b:$b"),FALSE),0)</f>
        <v>0</v>
      </c>
      <c r="AI153" s="74">
        <f ca="1">IFERROR(_xlfn.XLOOKUP($I153,données!$A$33:$A$39,données!$D$33:$D$39,0),0)</f>
        <v>0</v>
      </c>
      <c r="AJ153" s="74">
        <f ca="1">IFERROR(_xlfn.XLOOKUP($I153,données!$A$33:$A$39,données!$E$33:$E$39,0),0)</f>
        <v>0</v>
      </c>
      <c r="AK153" s="74">
        <f ca="1">IFERROR(_xlfn.XLOOKUP($I153,données!$A$33:$A$39,données!$F$33:$F$39,0),0)</f>
        <v>0</v>
      </c>
      <c r="AL153" s="74">
        <f ca="1">IFERROR(_xlfn.XLOOKUP($I153,données!$A$33:$A$39,données!$G$33:$G$39,0),0)</f>
        <v>0</v>
      </c>
      <c r="AM153" s="74">
        <f ca="1">IFERROR(_xlfn.XLOOKUP($I153,données!$A$33:$A$39,données!$H$33:$H$39,0),0)</f>
        <v>0</v>
      </c>
      <c r="AN153" s="74"/>
      <c r="AO153" s="74"/>
      <c r="AP153" s="71"/>
      <c r="AQ153" s="82"/>
    </row>
    <row r="154" spans="1:43" s="68" customFormat="1" ht="14" x14ac:dyDescent="0.2">
      <c r="A154" s="71">
        <f t="shared" si="29"/>
        <v>150</v>
      </c>
      <c r="B154" s="71">
        <f t="shared" ca="1" si="35"/>
        <v>0</v>
      </c>
      <c r="C154" s="71">
        <f t="shared" ca="1" si="35"/>
        <v>0</v>
      </c>
      <c r="D154" s="71">
        <f t="shared" ca="1" si="35"/>
        <v>0</v>
      </c>
      <c r="E154" s="71">
        <f t="shared" ca="1" si="35"/>
        <v>0</v>
      </c>
      <c r="F154" s="71">
        <f t="shared" ca="1" si="37"/>
        <v>0</v>
      </c>
      <c r="G154" s="89">
        <f t="shared" ca="1" si="35"/>
        <v>0</v>
      </c>
      <c r="H154" s="72" cm="1">
        <f t="array" aca="1" ref="H154" ca="1">IFERROR(_xlfn.XLOOKUP(H$1,INDIRECT("'"&amp;$A154&amp;"'!$A:$A"),INDIRECT("'"&amp;$A154&amp;"'!$b:$b"),FALSE),0)</f>
        <v>0</v>
      </c>
      <c r="I154" s="71" cm="1">
        <f t="array" aca="1" ref="I154" ca="1">IFERROR(IF($H154="Oui",_xlfn.XLOOKUP(I$2,INDIRECT("'"&amp;$A154&amp;"'!$A:$A"),INDIRECT("'"&amp;$A154&amp;"'!$b:$b"),FALSE),_xlfn.XLOOKUP(I$1,INDIRECT("'"&amp;$A154&amp;"'!$C$19:$C$25"),INDIRECT("'"&amp;$A154&amp;"'!$A$19:$A$25"),données!$A$39)),0)</f>
        <v>0</v>
      </c>
      <c r="J154" s="73">
        <f t="shared" ca="1" si="31"/>
        <v>0</v>
      </c>
      <c r="K154" s="74">
        <f t="shared" ca="1" si="36"/>
        <v>0</v>
      </c>
      <c r="L154" s="74">
        <f t="shared" ca="1" si="36"/>
        <v>0</v>
      </c>
      <c r="M154" s="74">
        <f t="shared" ca="1" si="36"/>
        <v>0</v>
      </c>
      <c r="N154" s="74">
        <f t="shared" ca="1" si="36"/>
        <v>0</v>
      </c>
      <c r="O154" s="74">
        <f t="shared" ca="1" si="36"/>
        <v>0</v>
      </c>
      <c r="P154" s="74">
        <f t="shared" ca="1" si="36"/>
        <v>0</v>
      </c>
      <c r="Q154" s="74">
        <f t="shared" ca="1" si="36"/>
        <v>0</v>
      </c>
      <c r="R154" s="74">
        <f t="shared" ca="1" si="36"/>
        <v>0</v>
      </c>
      <c r="S154" s="74">
        <f t="shared" ca="1" si="36"/>
        <v>0</v>
      </c>
      <c r="T154" s="74">
        <f t="shared" ca="1" si="36"/>
        <v>0</v>
      </c>
      <c r="U154" s="74">
        <f t="shared" ca="1" si="36"/>
        <v>0</v>
      </c>
      <c r="V154" s="74">
        <f t="shared" ca="1" si="36"/>
        <v>0</v>
      </c>
      <c r="W154" s="74">
        <f t="shared" ca="1" si="36"/>
        <v>0</v>
      </c>
      <c r="X154" s="74">
        <f t="shared" ca="1" si="36"/>
        <v>0</v>
      </c>
      <c r="Y154" s="74">
        <f t="shared" ca="1" si="36"/>
        <v>0</v>
      </c>
      <c r="Z154" s="74">
        <f t="shared" ca="1" si="36"/>
        <v>0</v>
      </c>
      <c r="AA154" s="73">
        <f t="shared" ca="1" si="32"/>
        <v>0</v>
      </c>
      <c r="AB154" s="93"/>
      <c r="AC154" s="75">
        <f ca="1">ROUND(IF($H154="Oui",0,SUMIFS(données!$C$33:$C$39,données!$A$33:$A$39,$I154)),2)</f>
        <v>0</v>
      </c>
      <c r="AD154" s="75" cm="1">
        <f t="array" aca="1" ref="AD154" ca="1">ROUND((SUMPRODUCT((données!$L$2:$R$2=$I154)*(données!$A$3:$A$17=J$1)*(données!$B$3:$B$17=J$2)*données!$L$3:$R$17)*$J154)+(SUMPRODUCT((données!$L$2:$R$2=$I154)*(données!$A$3:$A$17=K$1)*(données!$B$3:$B$17=K$2)*données!$L$3:$R$17)*$K154)+(SUMPRODUCT((données!$L$2:$R$2=$I154)*(données!$A$3:$A$17=L$1)*(données!$B$3:$B$17=L$2)*données!$L$3:$R$17)*$L154)+(SUMPRODUCT((données!$L$2:$R$2=$I154)*(données!$A$3:$A$17=M$1)*(données!$B$3:$B$17=M$2)*données!$L$3:$R$17)*$M154)+(SUMPRODUCT((données!$L$2:$R$2=$I154)*(données!$A$3:$A$17=N$1)*(données!$B$3:$B$17=N$2)*données!$L$3:$R$17)*$N154)+(SUMPRODUCT((données!$L$2:$R$2=$I154)*(données!$A$3:$A$17=O$1)*(données!$B$3:$B$17=O$2)*données!$L$3:$R$17)*$O154)+(SUMPRODUCT((données!$L$2:$R$2=$I154)*(données!$A$3:$A$17=P$1)*(données!$B$3:$B$17=Q$2)*données!$L$3:$R$17)*$P154)+(SUMPRODUCT((données!$L$2:$R$2=$I154)*(données!$A$3:$A$17=Q$1)*(données!$B$3:$B$17=Q$2)*données!$L$3:$R$17)*$Q154)+(SUMPRODUCT((données!$L$2:$R$2=$I154)*(données!$A$3:$A$17=R$1)*(données!$B$3:$B$17=R$2)*données!$L$3:$R$17)*$R154)+(SUMPRODUCT((données!$L$2:$R$2=$I154)*(données!$A$3:$A$17=S$1)*(données!$B$3:$B$17=S$2)*données!$L$3:$R$17)*$S154)+(SUMPRODUCT((données!$L$2:$R$2=$I154)*(données!$A$3:$A$17=T$1)*(données!$B$3:$B$17=T$2)*données!$L$3:$R$17)*$T154)+(SUMPRODUCT((données!$L$2:$R$2=$I154)*(données!$A$3:$A$17=U$1)*(données!$B$3:$B$17=U$2)*données!$L$3:$R$17)*$U154)+(SUMPRODUCT((données!$L$2:$R$2=$I154)*(données!$A$3:$A$17=V$1)*(données!$B$3:$B$17=V$2)*données!$L$3:$R$17)*$V154)+(SUMPRODUCT((données!$L$2:$R$2=$I154)*(données!$A$3:$A$17=W$1)*(données!$B$3:$B$17=W$2)*données!$L$3:$R$17)*$W154)+(SUMPRODUCT((données!$L$2:$R$2=$I154)*(données!$A$3:$A$17=AA$1)*(données!$B$3:$B$17=AA$2)*données!$L$3:$R$17)*$AA154),2)</f>
        <v>0</v>
      </c>
      <c r="AE154" s="75" cm="1">
        <f t="array" aca="1" ref="AE154" ca="1">IFERROR(_xlfn.XLOOKUP(AE$1,INDIRECT("'"&amp;$A154&amp;"'!$a:$a"),INDIRECT("'"&amp;$A154&amp;"'!$f:$f"),FALSE),0)</f>
        <v>0</v>
      </c>
      <c r="AF154" s="75">
        <f t="shared" ca="1" si="33"/>
        <v>0</v>
      </c>
      <c r="AG154" s="75">
        <f t="shared" ca="1" si="34"/>
        <v>0</v>
      </c>
      <c r="AH154" s="74" cm="1">
        <f t="array" aca="1" ref="AH154" ca="1">IFERROR(_xlfn.XLOOKUP(AH$1,INDIRECT("'"&amp;$A154&amp;"'!$A:$A"),INDIRECT("'"&amp;$A154&amp;"'!$b:$b"),FALSE),0)</f>
        <v>0</v>
      </c>
      <c r="AI154" s="74">
        <f ca="1">IFERROR(_xlfn.XLOOKUP($I154,données!$A$33:$A$39,données!$D$33:$D$39,0),0)</f>
        <v>0</v>
      </c>
      <c r="AJ154" s="74">
        <f ca="1">IFERROR(_xlfn.XLOOKUP($I154,données!$A$33:$A$39,données!$E$33:$E$39,0),0)</f>
        <v>0</v>
      </c>
      <c r="AK154" s="74">
        <f ca="1">IFERROR(_xlfn.XLOOKUP($I154,données!$A$33:$A$39,données!$F$33:$F$39,0),0)</f>
        <v>0</v>
      </c>
      <c r="AL154" s="74">
        <f ca="1">IFERROR(_xlfn.XLOOKUP($I154,données!$A$33:$A$39,données!$G$33:$G$39,0),0)</f>
        <v>0</v>
      </c>
      <c r="AM154" s="74">
        <f ca="1">IFERROR(_xlfn.XLOOKUP($I154,données!$A$33:$A$39,données!$H$33:$H$39,0),0)</f>
        <v>0</v>
      </c>
      <c r="AN154" s="74"/>
      <c r="AO154" s="74"/>
      <c r="AP154" s="71"/>
      <c r="AQ154" s="82"/>
    </row>
    <row r="155" spans="1:43" s="68" customFormat="1" ht="14" x14ac:dyDescent="0.2">
      <c r="A155" s="71">
        <f t="shared" si="29"/>
        <v>151</v>
      </c>
      <c r="B155" s="71">
        <f t="shared" ca="1" si="35"/>
        <v>0</v>
      </c>
      <c r="C155" s="71">
        <f t="shared" ca="1" si="35"/>
        <v>0</v>
      </c>
      <c r="D155" s="71">
        <f t="shared" ca="1" si="35"/>
        <v>0</v>
      </c>
      <c r="E155" s="71">
        <f t="shared" ca="1" si="35"/>
        <v>0</v>
      </c>
      <c r="F155" s="71">
        <f t="shared" ca="1" si="37"/>
        <v>0</v>
      </c>
      <c r="G155" s="89">
        <f t="shared" ca="1" si="35"/>
        <v>0</v>
      </c>
      <c r="H155" s="72" cm="1">
        <f t="array" aca="1" ref="H155" ca="1">IFERROR(_xlfn.XLOOKUP(H$1,INDIRECT("'"&amp;$A155&amp;"'!$A:$A"),INDIRECT("'"&amp;$A155&amp;"'!$b:$b"),FALSE),0)</f>
        <v>0</v>
      </c>
      <c r="I155" s="71" cm="1">
        <f t="array" aca="1" ref="I155" ca="1">IFERROR(IF($H155="Oui",_xlfn.XLOOKUP(I$2,INDIRECT("'"&amp;$A155&amp;"'!$A:$A"),INDIRECT("'"&amp;$A155&amp;"'!$b:$b"),FALSE),_xlfn.XLOOKUP(I$1,INDIRECT("'"&amp;$A155&amp;"'!$C$19:$C$25"),INDIRECT("'"&amp;$A155&amp;"'!$A$19:$A$25"),données!$A$39)),0)</f>
        <v>0</v>
      </c>
      <c r="J155" s="73">
        <f t="shared" ca="1" si="31"/>
        <v>0</v>
      </c>
      <c r="K155" s="74">
        <f t="shared" ca="1" si="36"/>
        <v>0</v>
      </c>
      <c r="L155" s="74">
        <f t="shared" ca="1" si="36"/>
        <v>0</v>
      </c>
      <c r="M155" s="74">
        <f t="shared" ca="1" si="36"/>
        <v>0</v>
      </c>
      <c r="N155" s="74">
        <f t="shared" ca="1" si="36"/>
        <v>0</v>
      </c>
      <c r="O155" s="74">
        <f t="shared" ca="1" si="36"/>
        <v>0</v>
      </c>
      <c r="P155" s="74">
        <f t="shared" ca="1" si="36"/>
        <v>0</v>
      </c>
      <c r="Q155" s="74">
        <f t="shared" ca="1" si="36"/>
        <v>0</v>
      </c>
      <c r="R155" s="74">
        <f t="shared" ca="1" si="36"/>
        <v>0</v>
      </c>
      <c r="S155" s="74">
        <f t="shared" ca="1" si="36"/>
        <v>0</v>
      </c>
      <c r="T155" s="74">
        <f t="shared" ca="1" si="36"/>
        <v>0</v>
      </c>
      <c r="U155" s="74">
        <f t="shared" ca="1" si="36"/>
        <v>0</v>
      </c>
      <c r="V155" s="74">
        <f t="shared" ca="1" si="36"/>
        <v>0</v>
      </c>
      <c r="W155" s="74">
        <f t="shared" ca="1" si="36"/>
        <v>0</v>
      </c>
      <c r="X155" s="74">
        <f t="shared" ca="1" si="36"/>
        <v>0</v>
      </c>
      <c r="Y155" s="74">
        <f t="shared" ca="1" si="36"/>
        <v>0</v>
      </c>
      <c r="Z155" s="74">
        <f t="shared" ca="1" si="36"/>
        <v>0</v>
      </c>
      <c r="AA155" s="73">
        <f t="shared" ca="1" si="32"/>
        <v>0</v>
      </c>
      <c r="AB155" s="93"/>
      <c r="AC155" s="75">
        <f ca="1">ROUND(IF($H155="Oui",0,SUMIFS(données!$C$33:$C$39,données!$A$33:$A$39,$I155)),2)</f>
        <v>0</v>
      </c>
      <c r="AD155" s="75" cm="1">
        <f t="array" aca="1" ref="AD155" ca="1">ROUND((SUMPRODUCT((données!$L$2:$R$2=$I155)*(données!$A$3:$A$17=J$1)*(données!$B$3:$B$17=J$2)*données!$L$3:$R$17)*$J155)+(SUMPRODUCT((données!$L$2:$R$2=$I155)*(données!$A$3:$A$17=K$1)*(données!$B$3:$B$17=K$2)*données!$L$3:$R$17)*$K155)+(SUMPRODUCT((données!$L$2:$R$2=$I155)*(données!$A$3:$A$17=L$1)*(données!$B$3:$B$17=L$2)*données!$L$3:$R$17)*$L155)+(SUMPRODUCT((données!$L$2:$R$2=$I155)*(données!$A$3:$A$17=M$1)*(données!$B$3:$B$17=M$2)*données!$L$3:$R$17)*$M155)+(SUMPRODUCT((données!$L$2:$R$2=$I155)*(données!$A$3:$A$17=N$1)*(données!$B$3:$B$17=N$2)*données!$L$3:$R$17)*$N155)+(SUMPRODUCT((données!$L$2:$R$2=$I155)*(données!$A$3:$A$17=O$1)*(données!$B$3:$B$17=O$2)*données!$L$3:$R$17)*$O155)+(SUMPRODUCT((données!$L$2:$R$2=$I155)*(données!$A$3:$A$17=P$1)*(données!$B$3:$B$17=Q$2)*données!$L$3:$R$17)*$P155)+(SUMPRODUCT((données!$L$2:$R$2=$I155)*(données!$A$3:$A$17=Q$1)*(données!$B$3:$B$17=Q$2)*données!$L$3:$R$17)*$Q155)+(SUMPRODUCT((données!$L$2:$R$2=$I155)*(données!$A$3:$A$17=R$1)*(données!$B$3:$B$17=R$2)*données!$L$3:$R$17)*$R155)+(SUMPRODUCT((données!$L$2:$R$2=$I155)*(données!$A$3:$A$17=S$1)*(données!$B$3:$B$17=S$2)*données!$L$3:$R$17)*$S155)+(SUMPRODUCT((données!$L$2:$R$2=$I155)*(données!$A$3:$A$17=T$1)*(données!$B$3:$B$17=T$2)*données!$L$3:$R$17)*$T155)+(SUMPRODUCT((données!$L$2:$R$2=$I155)*(données!$A$3:$A$17=U$1)*(données!$B$3:$B$17=U$2)*données!$L$3:$R$17)*$U155)+(SUMPRODUCT((données!$L$2:$R$2=$I155)*(données!$A$3:$A$17=V$1)*(données!$B$3:$B$17=V$2)*données!$L$3:$R$17)*$V155)+(SUMPRODUCT((données!$L$2:$R$2=$I155)*(données!$A$3:$A$17=W$1)*(données!$B$3:$B$17=W$2)*données!$L$3:$R$17)*$W155)+(SUMPRODUCT((données!$L$2:$R$2=$I155)*(données!$A$3:$A$17=AA$1)*(données!$B$3:$B$17=AA$2)*données!$L$3:$R$17)*$AA155),2)</f>
        <v>0</v>
      </c>
      <c r="AE155" s="75" cm="1">
        <f t="array" aca="1" ref="AE155" ca="1">IFERROR(_xlfn.XLOOKUP(AE$1,INDIRECT("'"&amp;$A155&amp;"'!$a:$a"),INDIRECT("'"&amp;$A155&amp;"'!$f:$f"),FALSE),0)</f>
        <v>0</v>
      </c>
      <c r="AF155" s="75">
        <f t="shared" ca="1" si="33"/>
        <v>0</v>
      </c>
      <c r="AG155" s="75">
        <f t="shared" ca="1" si="34"/>
        <v>0</v>
      </c>
      <c r="AH155" s="74" cm="1">
        <f t="array" aca="1" ref="AH155" ca="1">IFERROR(_xlfn.XLOOKUP(AH$1,INDIRECT("'"&amp;$A155&amp;"'!$A:$A"),INDIRECT("'"&amp;$A155&amp;"'!$b:$b"),FALSE),0)</f>
        <v>0</v>
      </c>
      <c r="AI155" s="74">
        <f ca="1">IFERROR(_xlfn.XLOOKUP($I155,données!$A$33:$A$39,données!$D$33:$D$39,0),0)</f>
        <v>0</v>
      </c>
      <c r="AJ155" s="74">
        <f ca="1">IFERROR(_xlfn.XLOOKUP($I155,données!$A$33:$A$39,données!$E$33:$E$39,0),0)</f>
        <v>0</v>
      </c>
      <c r="AK155" s="74">
        <f ca="1">IFERROR(_xlfn.XLOOKUP($I155,données!$A$33:$A$39,données!$F$33:$F$39,0),0)</f>
        <v>0</v>
      </c>
      <c r="AL155" s="74">
        <f ca="1">IFERROR(_xlfn.XLOOKUP($I155,données!$A$33:$A$39,données!$G$33:$G$39,0),0)</f>
        <v>0</v>
      </c>
      <c r="AM155" s="74">
        <f ca="1">IFERROR(_xlfn.XLOOKUP($I155,données!$A$33:$A$39,données!$H$33:$H$39,0),0)</f>
        <v>0</v>
      </c>
      <c r="AN155" s="74"/>
      <c r="AO155" s="74"/>
      <c r="AP155" s="71"/>
      <c r="AQ155" s="82"/>
    </row>
    <row r="156" spans="1:43" s="68" customFormat="1" ht="14" x14ac:dyDescent="0.2">
      <c r="A156" s="71">
        <f t="shared" si="29"/>
        <v>152</v>
      </c>
      <c r="B156" s="71">
        <f t="shared" ca="1" si="35"/>
        <v>0</v>
      </c>
      <c r="C156" s="71">
        <f t="shared" ca="1" si="35"/>
        <v>0</v>
      </c>
      <c r="D156" s="71">
        <f t="shared" ca="1" si="35"/>
        <v>0</v>
      </c>
      <c r="E156" s="71">
        <f t="shared" ca="1" si="35"/>
        <v>0</v>
      </c>
      <c r="F156" s="71">
        <f t="shared" ca="1" si="37"/>
        <v>0</v>
      </c>
      <c r="G156" s="89">
        <f t="shared" ca="1" si="35"/>
        <v>0</v>
      </c>
      <c r="H156" s="72" cm="1">
        <f t="array" aca="1" ref="H156" ca="1">IFERROR(_xlfn.XLOOKUP(H$1,INDIRECT("'"&amp;$A156&amp;"'!$A:$A"),INDIRECT("'"&amp;$A156&amp;"'!$b:$b"),FALSE),0)</f>
        <v>0</v>
      </c>
      <c r="I156" s="71" cm="1">
        <f t="array" aca="1" ref="I156" ca="1">IFERROR(IF($H156="Oui",_xlfn.XLOOKUP(I$2,INDIRECT("'"&amp;$A156&amp;"'!$A:$A"),INDIRECT("'"&amp;$A156&amp;"'!$b:$b"),FALSE),_xlfn.XLOOKUP(I$1,INDIRECT("'"&amp;$A156&amp;"'!$C$19:$C$25"),INDIRECT("'"&amp;$A156&amp;"'!$A$19:$A$25"),données!$A$39)),0)</f>
        <v>0</v>
      </c>
      <c r="J156" s="73">
        <f t="shared" ca="1" si="31"/>
        <v>0</v>
      </c>
      <c r="K156" s="74">
        <f t="shared" ca="1" si="36"/>
        <v>0</v>
      </c>
      <c r="L156" s="74">
        <f t="shared" ca="1" si="36"/>
        <v>0</v>
      </c>
      <c r="M156" s="74">
        <f t="shared" ca="1" si="36"/>
        <v>0</v>
      </c>
      <c r="N156" s="74">
        <f t="shared" ca="1" si="36"/>
        <v>0</v>
      </c>
      <c r="O156" s="74">
        <f t="shared" ca="1" si="36"/>
        <v>0</v>
      </c>
      <c r="P156" s="74">
        <f t="shared" ca="1" si="36"/>
        <v>0</v>
      </c>
      <c r="Q156" s="74">
        <f t="shared" ca="1" si="36"/>
        <v>0</v>
      </c>
      <c r="R156" s="74">
        <f t="shared" ca="1" si="36"/>
        <v>0</v>
      </c>
      <c r="S156" s="74">
        <f t="shared" ca="1" si="36"/>
        <v>0</v>
      </c>
      <c r="T156" s="74">
        <f t="shared" ca="1" si="36"/>
        <v>0</v>
      </c>
      <c r="U156" s="74">
        <f t="shared" ca="1" si="36"/>
        <v>0</v>
      </c>
      <c r="V156" s="74">
        <f t="shared" ca="1" si="36"/>
        <v>0</v>
      </c>
      <c r="W156" s="74">
        <f t="shared" ca="1" si="36"/>
        <v>0</v>
      </c>
      <c r="X156" s="74">
        <f t="shared" ca="1" si="36"/>
        <v>0</v>
      </c>
      <c r="Y156" s="74">
        <f t="shared" ca="1" si="36"/>
        <v>0</v>
      </c>
      <c r="Z156" s="74">
        <f t="shared" ca="1" si="36"/>
        <v>0</v>
      </c>
      <c r="AA156" s="73">
        <f t="shared" ca="1" si="32"/>
        <v>0</v>
      </c>
      <c r="AB156" s="93"/>
      <c r="AC156" s="75">
        <f ca="1">ROUND(IF($H156="Oui",0,SUMIFS(données!$C$33:$C$39,données!$A$33:$A$39,$I156)),2)</f>
        <v>0</v>
      </c>
      <c r="AD156" s="75" cm="1">
        <f t="array" aca="1" ref="AD156" ca="1">ROUND((SUMPRODUCT((données!$L$2:$R$2=$I156)*(données!$A$3:$A$17=J$1)*(données!$B$3:$B$17=J$2)*données!$L$3:$R$17)*$J156)+(SUMPRODUCT((données!$L$2:$R$2=$I156)*(données!$A$3:$A$17=K$1)*(données!$B$3:$B$17=K$2)*données!$L$3:$R$17)*$K156)+(SUMPRODUCT((données!$L$2:$R$2=$I156)*(données!$A$3:$A$17=L$1)*(données!$B$3:$B$17=L$2)*données!$L$3:$R$17)*$L156)+(SUMPRODUCT((données!$L$2:$R$2=$I156)*(données!$A$3:$A$17=M$1)*(données!$B$3:$B$17=M$2)*données!$L$3:$R$17)*$M156)+(SUMPRODUCT((données!$L$2:$R$2=$I156)*(données!$A$3:$A$17=N$1)*(données!$B$3:$B$17=N$2)*données!$L$3:$R$17)*$N156)+(SUMPRODUCT((données!$L$2:$R$2=$I156)*(données!$A$3:$A$17=O$1)*(données!$B$3:$B$17=O$2)*données!$L$3:$R$17)*$O156)+(SUMPRODUCT((données!$L$2:$R$2=$I156)*(données!$A$3:$A$17=P$1)*(données!$B$3:$B$17=Q$2)*données!$L$3:$R$17)*$P156)+(SUMPRODUCT((données!$L$2:$R$2=$I156)*(données!$A$3:$A$17=Q$1)*(données!$B$3:$B$17=Q$2)*données!$L$3:$R$17)*$Q156)+(SUMPRODUCT((données!$L$2:$R$2=$I156)*(données!$A$3:$A$17=R$1)*(données!$B$3:$B$17=R$2)*données!$L$3:$R$17)*$R156)+(SUMPRODUCT((données!$L$2:$R$2=$I156)*(données!$A$3:$A$17=S$1)*(données!$B$3:$B$17=S$2)*données!$L$3:$R$17)*$S156)+(SUMPRODUCT((données!$L$2:$R$2=$I156)*(données!$A$3:$A$17=T$1)*(données!$B$3:$B$17=T$2)*données!$L$3:$R$17)*$T156)+(SUMPRODUCT((données!$L$2:$R$2=$I156)*(données!$A$3:$A$17=U$1)*(données!$B$3:$B$17=U$2)*données!$L$3:$R$17)*$U156)+(SUMPRODUCT((données!$L$2:$R$2=$I156)*(données!$A$3:$A$17=V$1)*(données!$B$3:$B$17=V$2)*données!$L$3:$R$17)*$V156)+(SUMPRODUCT((données!$L$2:$R$2=$I156)*(données!$A$3:$A$17=W$1)*(données!$B$3:$B$17=W$2)*données!$L$3:$R$17)*$W156)+(SUMPRODUCT((données!$L$2:$R$2=$I156)*(données!$A$3:$A$17=AA$1)*(données!$B$3:$B$17=AA$2)*données!$L$3:$R$17)*$AA156),2)</f>
        <v>0</v>
      </c>
      <c r="AE156" s="75" cm="1">
        <f t="array" aca="1" ref="AE156" ca="1">IFERROR(_xlfn.XLOOKUP(AE$1,INDIRECT("'"&amp;$A156&amp;"'!$a:$a"),INDIRECT("'"&amp;$A156&amp;"'!$f:$f"),FALSE),0)</f>
        <v>0</v>
      </c>
      <c r="AF156" s="75">
        <f t="shared" ca="1" si="33"/>
        <v>0</v>
      </c>
      <c r="AG156" s="75">
        <f t="shared" ca="1" si="34"/>
        <v>0</v>
      </c>
      <c r="AH156" s="74" cm="1">
        <f t="array" aca="1" ref="AH156" ca="1">IFERROR(_xlfn.XLOOKUP(AH$1,INDIRECT("'"&amp;$A156&amp;"'!$A:$A"),INDIRECT("'"&amp;$A156&amp;"'!$b:$b"),FALSE),0)</f>
        <v>0</v>
      </c>
      <c r="AI156" s="74">
        <f ca="1">IFERROR(_xlfn.XLOOKUP($I156,données!$A$33:$A$39,données!$D$33:$D$39,0),0)</f>
        <v>0</v>
      </c>
      <c r="AJ156" s="74">
        <f ca="1">IFERROR(_xlfn.XLOOKUP($I156,données!$A$33:$A$39,données!$E$33:$E$39,0),0)</f>
        <v>0</v>
      </c>
      <c r="AK156" s="74">
        <f ca="1">IFERROR(_xlfn.XLOOKUP($I156,données!$A$33:$A$39,données!$F$33:$F$39,0),0)</f>
        <v>0</v>
      </c>
      <c r="AL156" s="74">
        <f ca="1">IFERROR(_xlfn.XLOOKUP($I156,données!$A$33:$A$39,données!$G$33:$G$39,0),0)</f>
        <v>0</v>
      </c>
      <c r="AM156" s="74">
        <f ca="1">IFERROR(_xlfn.XLOOKUP($I156,données!$A$33:$A$39,données!$H$33:$H$39,0),0)</f>
        <v>0</v>
      </c>
      <c r="AN156" s="74"/>
      <c r="AO156" s="74"/>
      <c r="AP156" s="71"/>
      <c r="AQ156" s="82"/>
    </row>
    <row r="157" spans="1:43" s="68" customFormat="1" ht="14" x14ac:dyDescent="0.2">
      <c r="A157" s="71">
        <f t="shared" si="29"/>
        <v>153</v>
      </c>
      <c r="B157" s="71">
        <f t="shared" ca="1" si="35"/>
        <v>0</v>
      </c>
      <c r="C157" s="71">
        <f t="shared" ca="1" si="35"/>
        <v>0</v>
      </c>
      <c r="D157" s="71">
        <f t="shared" ca="1" si="35"/>
        <v>0</v>
      </c>
      <c r="E157" s="71">
        <f t="shared" ca="1" si="35"/>
        <v>0</v>
      </c>
      <c r="F157" s="71">
        <f t="shared" ca="1" si="37"/>
        <v>0</v>
      </c>
      <c r="G157" s="89">
        <f t="shared" ca="1" si="35"/>
        <v>0</v>
      </c>
      <c r="H157" s="72" cm="1">
        <f t="array" aca="1" ref="H157" ca="1">IFERROR(_xlfn.XLOOKUP(H$1,INDIRECT("'"&amp;$A157&amp;"'!$A:$A"),INDIRECT("'"&amp;$A157&amp;"'!$b:$b"),FALSE),0)</f>
        <v>0</v>
      </c>
      <c r="I157" s="71" cm="1">
        <f t="array" aca="1" ref="I157" ca="1">IFERROR(IF($H157="Oui",_xlfn.XLOOKUP(I$2,INDIRECT("'"&amp;$A157&amp;"'!$A:$A"),INDIRECT("'"&amp;$A157&amp;"'!$b:$b"),FALSE),_xlfn.XLOOKUP(I$1,INDIRECT("'"&amp;$A157&amp;"'!$C$19:$C$25"),INDIRECT("'"&amp;$A157&amp;"'!$A$19:$A$25"),données!$A$39)),0)</f>
        <v>0</v>
      </c>
      <c r="J157" s="73">
        <f t="shared" ca="1" si="31"/>
        <v>0</v>
      </c>
      <c r="K157" s="74">
        <f t="shared" ca="1" si="36"/>
        <v>0</v>
      </c>
      <c r="L157" s="74">
        <f t="shared" ca="1" si="36"/>
        <v>0</v>
      </c>
      <c r="M157" s="74">
        <f t="shared" ca="1" si="36"/>
        <v>0</v>
      </c>
      <c r="N157" s="74">
        <f t="shared" ca="1" si="36"/>
        <v>0</v>
      </c>
      <c r="O157" s="74">
        <f t="shared" ca="1" si="36"/>
        <v>0</v>
      </c>
      <c r="P157" s="74">
        <f t="shared" ca="1" si="36"/>
        <v>0</v>
      </c>
      <c r="Q157" s="74">
        <f t="shared" ca="1" si="36"/>
        <v>0</v>
      </c>
      <c r="R157" s="74">
        <f t="shared" ca="1" si="36"/>
        <v>0</v>
      </c>
      <c r="S157" s="74">
        <f t="shared" ca="1" si="36"/>
        <v>0</v>
      </c>
      <c r="T157" s="74">
        <f t="shared" ca="1" si="36"/>
        <v>0</v>
      </c>
      <c r="U157" s="74">
        <f t="shared" ca="1" si="36"/>
        <v>0</v>
      </c>
      <c r="V157" s="74">
        <f t="shared" ca="1" si="36"/>
        <v>0</v>
      </c>
      <c r="W157" s="74">
        <f t="shared" ca="1" si="36"/>
        <v>0</v>
      </c>
      <c r="X157" s="74">
        <f t="shared" ca="1" si="36"/>
        <v>0</v>
      </c>
      <c r="Y157" s="74">
        <f t="shared" ca="1" si="36"/>
        <v>0</v>
      </c>
      <c r="Z157" s="74">
        <f t="shared" ca="1" si="36"/>
        <v>0</v>
      </c>
      <c r="AA157" s="73">
        <f t="shared" ca="1" si="32"/>
        <v>0</v>
      </c>
      <c r="AB157" s="93"/>
      <c r="AC157" s="75">
        <f ca="1">ROUND(IF($H157="Oui",0,SUMIFS(données!$C$33:$C$39,données!$A$33:$A$39,$I157)),2)</f>
        <v>0</v>
      </c>
      <c r="AD157" s="75" cm="1">
        <f t="array" aca="1" ref="AD157" ca="1">ROUND((SUMPRODUCT((données!$L$2:$R$2=$I157)*(données!$A$3:$A$17=J$1)*(données!$B$3:$B$17=J$2)*données!$L$3:$R$17)*$J157)+(SUMPRODUCT((données!$L$2:$R$2=$I157)*(données!$A$3:$A$17=K$1)*(données!$B$3:$B$17=K$2)*données!$L$3:$R$17)*$K157)+(SUMPRODUCT((données!$L$2:$R$2=$I157)*(données!$A$3:$A$17=L$1)*(données!$B$3:$B$17=L$2)*données!$L$3:$R$17)*$L157)+(SUMPRODUCT((données!$L$2:$R$2=$I157)*(données!$A$3:$A$17=M$1)*(données!$B$3:$B$17=M$2)*données!$L$3:$R$17)*$M157)+(SUMPRODUCT((données!$L$2:$R$2=$I157)*(données!$A$3:$A$17=N$1)*(données!$B$3:$B$17=N$2)*données!$L$3:$R$17)*$N157)+(SUMPRODUCT((données!$L$2:$R$2=$I157)*(données!$A$3:$A$17=O$1)*(données!$B$3:$B$17=O$2)*données!$L$3:$R$17)*$O157)+(SUMPRODUCT((données!$L$2:$R$2=$I157)*(données!$A$3:$A$17=P$1)*(données!$B$3:$B$17=Q$2)*données!$L$3:$R$17)*$P157)+(SUMPRODUCT((données!$L$2:$R$2=$I157)*(données!$A$3:$A$17=Q$1)*(données!$B$3:$B$17=Q$2)*données!$L$3:$R$17)*$Q157)+(SUMPRODUCT((données!$L$2:$R$2=$I157)*(données!$A$3:$A$17=R$1)*(données!$B$3:$B$17=R$2)*données!$L$3:$R$17)*$R157)+(SUMPRODUCT((données!$L$2:$R$2=$I157)*(données!$A$3:$A$17=S$1)*(données!$B$3:$B$17=S$2)*données!$L$3:$R$17)*$S157)+(SUMPRODUCT((données!$L$2:$R$2=$I157)*(données!$A$3:$A$17=T$1)*(données!$B$3:$B$17=T$2)*données!$L$3:$R$17)*$T157)+(SUMPRODUCT((données!$L$2:$R$2=$I157)*(données!$A$3:$A$17=U$1)*(données!$B$3:$B$17=U$2)*données!$L$3:$R$17)*$U157)+(SUMPRODUCT((données!$L$2:$R$2=$I157)*(données!$A$3:$A$17=V$1)*(données!$B$3:$B$17=V$2)*données!$L$3:$R$17)*$V157)+(SUMPRODUCT((données!$L$2:$R$2=$I157)*(données!$A$3:$A$17=W$1)*(données!$B$3:$B$17=W$2)*données!$L$3:$R$17)*$W157)+(SUMPRODUCT((données!$L$2:$R$2=$I157)*(données!$A$3:$A$17=AA$1)*(données!$B$3:$B$17=AA$2)*données!$L$3:$R$17)*$AA157),2)</f>
        <v>0</v>
      </c>
      <c r="AE157" s="75" cm="1">
        <f t="array" aca="1" ref="AE157" ca="1">IFERROR(_xlfn.XLOOKUP(AE$1,INDIRECT("'"&amp;$A157&amp;"'!$a:$a"),INDIRECT("'"&amp;$A157&amp;"'!$f:$f"),FALSE),0)</f>
        <v>0</v>
      </c>
      <c r="AF157" s="75">
        <f t="shared" ca="1" si="33"/>
        <v>0</v>
      </c>
      <c r="AG157" s="75">
        <f t="shared" ca="1" si="34"/>
        <v>0</v>
      </c>
      <c r="AH157" s="74" cm="1">
        <f t="array" aca="1" ref="AH157" ca="1">IFERROR(_xlfn.XLOOKUP(AH$1,INDIRECT("'"&amp;$A157&amp;"'!$A:$A"),INDIRECT("'"&amp;$A157&amp;"'!$b:$b"),FALSE),0)</f>
        <v>0</v>
      </c>
      <c r="AI157" s="74">
        <f ca="1">IFERROR(_xlfn.XLOOKUP($I157,données!$A$33:$A$39,données!$D$33:$D$39,0),0)</f>
        <v>0</v>
      </c>
      <c r="AJ157" s="74">
        <f ca="1">IFERROR(_xlfn.XLOOKUP($I157,données!$A$33:$A$39,données!$E$33:$E$39,0),0)</f>
        <v>0</v>
      </c>
      <c r="AK157" s="74">
        <f ca="1">IFERROR(_xlfn.XLOOKUP($I157,données!$A$33:$A$39,données!$F$33:$F$39,0),0)</f>
        <v>0</v>
      </c>
      <c r="AL157" s="74">
        <f ca="1">IFERROR(_xlfn.XLOOKUP($I157,données!$A$33:$A$39,données!$G$33:$G$39,0),0)</f>
        <v>0</v>
      </c>
      <c r="AM157" s="74">
        <f ca="1">IFERROR(_xlfn.XLOOKUP($I157,données!$A$33:$A$39,données!$H$33:$H$39,0),0)</f>
        <v>0</v>
      </c>
      <c r="AN157" s="74"/>
      <c r="AO157" s="74"/>
      <c r="AP157" s="71"/>
      <c r="AQ157" s="82"/>
    </row>
    <row r="158" spans="1:43" s="68" customFormat="1" ht="14" x14ac:dyDescent="0.2">
      <c r="A158" s="71">
        <f t="shared" si="29"/>
        <v>154</v>
      </c>
      <c r="B158" s="71">
        <f t="shared" ca="1" si="35"/>
        <v>0</v>
      </c>
      <c r="C158" s="71">
        <f t="shared" ca="1" si="35"/>
        <v>0</v>
      </c>
      <c r="D158" s="71">
        <f t="shared" ca="1" si="35"/>
        <v>0</v>
      </c>
      <c r="E158" s="71">
        <f t="shared" ca="1" si="35"/>
        <v>0</v>
      </c>
      <c r="F158" s="71">
        <f t="shared" ca="1" si="37"/>
        <v>0</v>
      </c>
      <c r="G158" s="89">
        <f t="shared" ca="1" si="35"/>
        <v>0</v>
      </c>
      <c r="H158" s="72" cm="1">
        <f t="array" aca="1" ref="H158" ca="1">IFERROR(_xlfn.XLOOKUP(H$1,INDIRECT("'"&amp;$A158&amp;"'!$A:$A"),INDIRECT("'"&amp;$A158&amp;"'!$b:$b"),FALSE),0)</f>
        <v>0</v>
      </c>
      <c r="I158" s="71" cm="1">
        <f t="array" aca="1" ref="I158" ca="1">IFERROR(IF($H158="Oui",_xlfn.XLOOKUP(I$2,INDIRECT("'"&amp;$A158&amp;"'!$A:$A"),INDIRECT("'"&amp;$A158&amp;"'!$b:$b"),FALSE),_xlfn.XLOOKUP(I$1,INDIRECT("'"&amp;$A158&amp;"'!$C$19:$C$25"),INDIRECT("'"&amp;$A158&amp;"'!$A$19:$A$25"),données!$A$39)),0)</f>
        <v>0</v>
      </c>
      <c r="J158" s="73">
        <f t="shared" ca="1" si="31"/>
        <v>0</v>
      </c>
      <c r="K158" s="74">
        <f t="shared" ca="1" si="36"/>
        <v>0</v>
      </c>
      <c r="L158" s="74">
        <f t="shared" ca="1" si="36"/>
        <v>0</v>
      </c>
      <c r="M158" s="74">
        <f t="shared" ca="1" si="36"/>
        <v>0</v>
      </c>
      <c r="N158" s="74">
        <f t="shared" ca="1" si="36"/>
        <v>0</v>
      </c>
      <c r="O158" s="74">
        <f t="shared" ca="1" si="36"/>
        <v>0</v>
      </c>
      <c r="P158" s="74">
        <f t="shared" ca="1" si="36"/>
        <v>0</v>
      </c>
      <c r="Q158" s="74">
        <f t="shared" ca="1" si="36"/>
        <v>0</v>
      </c>
      <c r="R158" s="74">
        <f t="shared" ca="1" si="36"/>
        <v>0</v>
      </c>
      <c r="S158" s="74">
        <f t="shared" ca="1" si="36"/>
        <v>0</v>
      </c>
      <c r="T158" s="74">
        <f t="shared" ca="1" si="36"/>
        <v>0</v>
      </c>
      <c r="U158" s="74">
        <f t="shared" ca="1" si="36"/>
        <v>0</v>
      </c>
      <c r="V158" s="74">
        <f t="shared" ca="1" si="36"/>
        <v>0</v>
      </c>
      <c r="W158" s="74">
        <f t="shared" ca="1" si="36"/>
        <v>0</v>
      </c>
      <c r="X158" s="74">
        <f t="shared" ca="1" si="36"/>
        <v>0</v>
      </c>
      <c r="Y158" s="74">
        <f t="shared" ca="1" si="36"/>
        <v>0</v>
      </c>
      <c r="Z158" s="74">
        <f t="shared" ca="1" si="36"/>
        <v>0</v>
      </c>
      <c r="AA158" s="73">
        <f t="shared" ca="1" si="32"/>
        <v>0</v>
      </c>
      <c r="AB158" s="93"/>
      <c r="AC158" s="75">
        <f ca="1">ROUND(IF($H158="Oui",0,SUMIFS(données!$C$33:$C$39,données!$A$33:$A$39,$I158)),2)</f>
        <v>0</v>
      </c>
      <c r="AD158" s="75" cm="1">
        <f t="array" aca="1" ref="AD158" ca="1">ROUND((SUMPRODUCT((données!$L$2:$R$2=$I158)*(données!$A$3:$A$17=J$1)*(données!$B$3:$B$17=J$2)*données!$L$3:$R$17)*$J158)+(SUMPRODUCT((données!$L$2:$R$2=$I158)*(données!$A$3:$A$17=K$1)*(données!$B$3:$B$17=K$2)*données!$L$3:$R$17)*$K158)+(SUMPRODUCT((données!$L$2:$R$2=$I158)*(données!$A$3:$A$17=L$1)*(données!$B$3:$B$17=L$2)*données!$L$3:$R$17)*$L158)+(SUMPRODUCT((données!$L$2:$R$2=$I158)*(données!$A$3:$A$17=M$1)*(données!$B$3:$B$17=M$2)*données!$L$3:$R$17)*$M158)+(SUMPRODUCT((données!$L$2:$R$2=$I158)*(données!$A$3:$A$17=N$1)*(données!$B$3:$B$17=N$2)*données!$L$3:$R$17)*$N158)+(SUMPRODUCT((données!$L$2:$R$2=$I158)*(données!$A$3:$A$17=O$1)*(données!$B$3:$B$17=O$2)*données!$L$3:$R$17)*$O158)+(SUMPRODUCT((données!$L$2:$R$2=$I158)*(données!$A$3:$A$17=P$1)*(données!$B$3:$B$17=Q$2)*données!$L$3:$R$17)*$P158)+(SUMPRODUCT((données!$L$2:$R$2=$I158)*(données!$A$3:$A$17=Q$1)*(données!$B$3:$B$17=Q$2)*données!$L$3:$R$17)*$Q158)+(SUMPRODUCT((données!$L$2:$R$2=$I158)*(données!$A$3:$A$17=R$1)*(données!$B$3:$B$17=R$2)*données!$L$3:$R$17)*$R158)+(SUMPRODUCT((données!$L$2:$R$2=$I158)*(données!$A$3:$A$17=S$1)*(données!$B$3:$B$17=S$2)*données!$L$3:$R$17)*$S158)+(SUMPRODUCT((données!$L$2:$R$2=$I158)*(données!$A$3:$A$17=T$1)*(données!$B$3:$B$17=T$2)*données!$L$3:$R$17)*$T158)+(SUMPRODUCT((données!$L$2:$R$2=$I158)*(données!$A$3:$A$17=U$1)*(données!$B$3:$B$17=U$2)*données!$L$3:$R$17)*$U158)+(SUMPRODUCT((données!$L$2:$R$2=$I158)*(données!$A$3:$A$17=V$1)*(données!$B$3:$B$17=V$2)*données!$L$3:$R$17)*$V158)+(SUMPRODUCT((données!$L$2:$R$2=$I158)*(données!$A$3:$A$17=W$1)*(données!$B$3:$B$17=W$2)*données!$L$3:$R$17)*$W158)+(SUMPRODUCT((données!$L$2:$R$2=$I158)*(données!$A$3:$A$17=AA$1)*(données!$B$3:$B$17=AA$2)*données!$L$3:$R$17)*$AA158),2)</f>
        <v>0</v>
      </c>
      <c r="AE158" s="75" cm="1">
        <f t="array" aca="1" ref="AE158" ca="1">IFERROR(_xlfn.XLOOKUP(AE$1,INDIRECT("'"&amp;$A158&amp;"'!$a:$a"),INDIRECT("'"&amp;$A158&amp;"'!$f:$f"),FALSE),0)</f>
        <v>0</v>
      </c>
      <c r="AF158" s="75">
        <f t="shared" ca="1" si="33"/>
        <v>0</v>
      </c>
      <c r="AG158" s="75">
        <f t="shared" ca="1" si="34"/>
        <v>0</v>
      </c>
      <c r="AH158" s="74" cm="1">
        <f t="array" aca="1" ref="AH158" ca="1">IFERROR(_xlfn.XLOOKUP(AH$1,INDIRECT("'"&amp;$A158&amp;"'!$A:$A"),INDIRECT("'"&amp;$A158&amp;"'!$b:$b"),FALSE),0)</f>
        <v>0</v>
      </c>
      <c r="AI158" s="74">
        <f ca="1">IFERROR(_xlfn.XLOOKUP($I158,données!$A$33:$A$39,données!$D$33:$D$39,0),0)</f>
        <v>0</v>
      </c>
      <c r="AJ158" s="74">
        <f ca="1">IFERROR(_xlfn.XLOOKUP($I158,données!$A$33:$A$39,données!$E$33:$E$39,0),0)</f>
        <v>0</v>
      </c>
      <c r="AK158" s="74">
        <f ca="1">IFERROR(_xlfn.XLOOKUP($I158,données!$A$33:$A$39,données!$F$33:$F$39,0),0)</f>
        <v>0</v>
      </c>
      <c r="AL158" s="74">
        <f ca="1">IFERROR(_xlfn.XLOOKUP($I158,données!$A$33:$A$39,données!$G$33:$G$39,0),0)</f>
        <v>0</v>
      </c>
      <c r="AM158" s="74">
        <f ca="1">IFERROR(_xlfn.XLOOKUP($I158,données!$A$33:$A$39,données!$H$33:$H$39,0),0)</f>
        <v>0</v>
      </c>
      <c r="AN158" s="74"/>
      <c r="AO158" s="74"/>
      <c r="AP158" s="71"/>
      <c r="AQ158" s="82"/>
    </row>
    <row r="159" spans="1:43" s="68" customFormat="1" ht="14" x14ac:dyDescent="0.2">
      <c r="A159" s="71">
        <f t="shared" si="29"/>
        <v>155</v>
      </c>
      <c r="B159" s="71">
        <f t="shared" ca="1" si="35"/>
        <v>0</v>
      </c>
      <c r="C159" s="71">
        <f t="shared" ca="1" si="35"/>
        <v>0</v>
      </c>
      <c r="D159" s="71">
        <f t="shared" ca="1" si="35"/>
        <v>0</v>
      </c>
      <c r="E159" s="71">
        <f t="shared" ca="1" si="35"/>
        <v>0</v>
      </c>
      <c r="F159" s="71">
        <f t="shared" ca="1" si="37"/>
        <v>0</v>
      </c>
      <c r="G159" s="89">
        <f t="shared" ca="1" si="35"/>
        <v>0</v>
      </c>
      <c r="H159" s="72" cm="1">
        <f t="array" aca="1" ref="H159" ca="1">IFERROR(_xlfn.XLOOKUP(H$1,INDIRECT("'"&amp;$A159&amp;"'!$A:$A"),INDIRECT("'"&amp;$A159&amp;"'!$b:$b"),FALSE),0)</f>
        <v>0</v>
      </c>
      <c r="I159" s="71" cm="1">
        <f t="array" aca="1" ref="I159" ca="1">IFERROR(IF($H159="Oui",_xlfn.XLOOKUP(I$2,INDIRECT("'"&amp;$A159&amp;"'!$A:$A"),INDIRECT("'"&amp;$A159&amp;"'!$b:$b"),FALSE),_xlfn.XLOOKUP(I$1,INDIRECT("'"&amp;$A159&amp;"'!$C$19:$C$25"),INDIRECT("'"&amp;$A159&amp;"'!$A$19:$A$25"),données!$A$39)),0)</f>
        <v>0</v>
      </c>
      <c r="J159" s="73">
        <f t="shared" ca="1" si="31"/>
        <v>0</v>
      </c>
      <c r="K159" s="74">
        <f t="shared" ca="1" si="36"/>
        <v>0</v>
      </c>
      <c r="L159" s="74">
        <f t="shared" ca="1" si="36"/>
        <v>0</v>
      </c>
      <c r="M159" s="74">
        <f t="shared" ca="1" si="36"/>
        <v>0</v>
      </c>
      <c r="N159" s="74">
        <f t="shared" ca="1" si="36"/>
        <v>0</v>
      </c>
      <c r="O159" s="74">
        <f t="shared" ca="1" si="36"/>
        <v>0</v>
      </c>
      <c r="P159" s="74">
        <f t="shared" ca="1" si="36"/>
        <v>0</v>
      </c>
      <c r="Q159" s="74">
        <f t="shared" ca="1" si="36"/>
        <v>0</v>
      </c>
      <c r="R159" s="74">
        <f t="shared" ca="1" si="36"/>
        <v>0</v>
      </c>
      <c r="S159" s="74">
        <f t="shared" ca="1" si="36"/>
        <v>0</v>
      </c>
      <c r="T159" s="74">
        <f t="shared" ca="1" si="36"/>
        <v>0</v>
      </c>
      <c r="U159" s="74">
        <f t="shared" ca="1" si="36"/>
        <v>0</v>
      </c>
      <c r="V159" s="74">
        <f t="shared" ca="1" si="36"/>
        <v>0</v>
      </c>
      <c r="W159" s="74">
        <f t="shared" ca="1" si="36"/>
        <v>0</v>
      </c>
      <c r="X159" s="74">
        <f t="shared" ca="1" si="36"/>
        <v>0</v>
      </c>
      <c r="Y159" s="74">
        <f t="shared" ca="1" si="36"/>
        <v>0</v>
      </c>
      <c r="Z159" s="74">
        <f t="shared" ca="1" si="36"/>
        <v>0</v>
      </c>
      <c r="AA159" s="73">
        <f t="shared" ca="1" si="32"/>
        <v>0</v>
      </c>
      <c r="AB159" s="93"/>
      <c r="AC159" s="75">
        <f ca="1">ROUND(IF($H159="Oui",0,SUMIFS(données!$C$33:$C$39,données!$A$33:$A$39,$I159)),2)</f>
        <v>0</v>
      </c>
      <c r="AD159" s="75" cm="1">
        <f t="array" aca="1" ref="AD159" ca="1">ROUND((SUMPRODUCT((données!$L$2:$R$2=$I159)*(données!$A$3:$A$17=J$1)*(données!$B$3:$B$17=J$2)*données!$L$3:$R$17)*$J159)+(SUMPRODUCT((données!$L$2:$R$2=$I159)*(données!$A$3:$A$17=K$1)*(données!$B$3:$B$17=K$2)*données!$L$3:$R$17)*$K159)+(SUMPRODUCT((données!$L$2:$R$2=$I159)*(données!$A$3:$A$17=L$1)*(données!$B$3:$B$17=L$2)*données!$L$3:$R$17)*$L159)+(SUMPRODUCT((données!$L$2:$R$2=$I159)*(données!$A$3:$A$17=M$1)*(données!$B$3:$B$17=M$2)*données!$L$3:$R$17)*$M159)+(SUMPRODUCT((données!$L$2:$R$2=$I159)*(données!$A$3:$A$17=N$1)*(données!$B$3:$B$17=N$2)*données!$L$3:$R$17)*$N159)+(SUMPRODUCT((données!$L$2:$R$2=$I159)*(données!$A$3:$A$17=O$1)*(données!$B$3:$B$17=O$2)*données!$L$3:$R$17)*$O159)+(SUMPRODUCT((données!$L$2:$R$2=$I159)*(données!$A$3:$A$17=P$1)*(données!$B$3:$B$17=Q$2)*données!$L$3:$R$17)*$P159)+(SUMPRODUCT((données!$L$2:$R$2=$I159)*(données!$A$3:$A$17=Q$1)*(données!$B$3:$B$17=Q$2)*données!$L$3:$R$17)*$Q159)+(SUMPRODUCT((données!$L$2:$R$2=$I159)*(données!$A$3:$A$17=R$1)*(données!$B$3:$B$17=R$2)*données!$L$3:$R$17)*$R159)+(SUMPRODUCT((données!$L$2:$R$2=$I159)*(données!$A$3:$A$17=S$1)*(données!$B$3:$B$17=S$2)*données!$L$3:$R$17)*$S159)+(SUMPRODUCT((données!$L$2:$R$2=$I159)*(données!$A$3:$A$17=T$1)*(données!$B$3:$B$17=T$2)*données!$L$3:$R$17)*$T159)+(SUMPRODUCT((données!$L$2:$R$2=$I159)*(données!$A$3:$A$17=U$1)*(données!$B$3:$B$17=U$2)*données!$L$3:$R$17)*$U159)+(SUMPRODUCT((données!$L$2:$R$2=$I159)*(données!$A$3:$A$17=V$1)*(données!$B$3:$B$17=V$2)*données!$L$3:$R$17)*$V159)+(SUMPRODUCT((données!$L$2:$R$2=$I159)*(données!$A$3:$A$17=W$1)*(données!$B$3:$B$17=W$2)*données!$L$3:$R$17)*$W159)+(SUMPRODUCT((données!$L$2:$R$2=$I159)*(données!$A$3:$A$17=AA$1)*(données!$B$3:$B$17=AA$2)*données!$L$3:$R$17)*$AA159),2)</f>
        <v>0</v>
      </c>
      <c r="AE159" s="75" cm="1">
        <f t="array" aca="1" ref="AE159" ca="1">IFERROR(_xlfn.XLOOKUP(AE$1,INDIRECT("'"&amp;$A159&amp;"'!$a:$a"),INDIRECT("'"&amp;$A159&amp;"'!$f:$f"),FALSE),0)</f>
        <v>0</v>
      </c>
      <c r="AF159" s="75">
        <f t="shared" ca="1" si="33"/>
        <v>0</v>
      </c>
      <c r="AG159" s="75">
        <f t="shared" ca="1" si="34"/>
        <v>0</v>
      </c>
      <c r="AH159" s="74" cm="1">
        <f t="array" aca="1" ref="AH159" ca="1">IFERROR(_xlfn.XLOOKUP(AH$1,INDIRECT("'"&amp;$A159&amp;"'!$A:$A"),INDIRECT("'"&amp;$A159&amp;"'!$b:$b"),FALSE),0)</f>
        <v>0</v>
      </c>
      <c r="AI159" s="74">
        <f ca="1">IFERROR(_xlfn.XLOOKUP($I159,données!$A$33:$A$39,données!$D$33:$D$39,0),0)</f>
        <v>0</v>
      </c>
      <c r="AJ159" s="74">
        <f ca="1">IFERROR(_xlfn.XLOOKUP($I159,données!$A$33:$A$39,données!$E$33:$E$39,0),0)</f>
        <v>0</v>
      </c>
      <c r="AK159" s="74">
        <f ca="1">IFERROR(_xlfn.XLOOKUP($I159,données!$A$33:$A$39,données!$F$33:$F$39,0),0)</f>
        <v>0</v>
      </c>
      <c r="AL159" s="74">
        <f ca="1">IFERROR(_xlfn.XLOOKUP($I159,données!$A$33:$A$39,données!$G$33:$G$39,0),0)</f>
        <v>0</v>
      </c>
      <c r="AM159" s="74">
        <f ca="1">IFERROR(_xlfn.XLOOKUP($I159,données!$A$33:$A$39,données!$H$33:$H$39,0),0)</f>
        <v>0</v>
      </c>
      <c r="AN159" s="74"/>
      <c r="AO159" s="74"/>
      <c r="AP159" s="71"/>
      <c r="AQ159" s="82"/>
    </row>
    <row r="160" spans="1:43" s="68" customFormat="1" ht="14" x14ac:dyDescent="0.2">
      <c r="A160" s="71">
        <f t="shared" si="29"/>
        <v>156</v>
      </c>
      <c r="B160" s="71">
        <f t="shared" ca="1" si="35"/>
        <v>0</v>
      </c>
      <c r="C160" s="71">
        <f t="shared" ca="1" si="35"/>
        <v>0</v>
      </c>
      <c r="D160" s="71">
        <f t="shared" ca="1" si="35"/>
        <v>0</v>
      </c>
      <c r="E160" s="71">
        <f t="shared" ca="1" si="35"/>
        <v>0</v>
      </c>
      <c r="F160" s="71">
        <f t="shared" ca="1" si="37"/>
        <v>0</v>
      </c>
      <c r="G160" s="89">
        <f t="shared" ca="1" si="35"/>
        <v>0</v>
      </c>
      <c r="H160" s="72" cm="1">
        <f t="array" aca="1" ref="H160" ca="1">IFERROR(_xlfn.XLOOKUP(H$1,INDIRECT("'"&amp;$A160&amp;"'!$A:$A"),INDIRECT("'"&amp;$A160&amp;"'!$b:$b"),FALSE),0)</f>
        <v>0</v>
      </c>
      <c r="I160" s="71" cm="1">
        <f t="array" aca="1" ref="I160" ca="1">IFERROR(IF($H160="Oui",_xlfn.XLOOKUP(I$2,INDIRECT("'"&amp;$A160&amp;"'!$A:$A"),INDIRECT("'"&amp;$A160&amp;"'!$b:$b"),FALSE),_xlfn.XLOOKUP(I$1,INDIRECT("'"&amp;$A160&amp;"'!$C$19:$C$25"),INDIRECT("'"&amp;$A160&amp;"'!$A$19:$A$25"),données!$A$39)),0)</f>
        <v>0</v>
      </c>
      <c r="J160" s="73">
        <f t="shared" ca="1" si="31"/>
        <v>0</v>
      </c>
      <c r="K160" s="74">
        <f t="shared" ca="1" si="36"/>
        <v>0</v>
      </c>
      <c r="L160" s="74">
        <f t="shared" ca="1" si="36"/>
        <v>0</v>
      </c>
      <c r="M160" s="74">
        <f t="shared" ca="1" si="36"/>
        <v>0</v>
      </c>
      <c r="N160" s="74">
        <f t="shared" ca="1" si="36"/>
        <v>0</v>
      </c>
      <c r="O160" s="74">
        <f t="shared" ca="1" si="36"/>
        <v>0</v>
      </c>
      <c r="P160" s="74">
        <f t="shared" ca="1" si="36"/>
        <v>0</v>
      </c>
      <c r="Q160" s="74">
        <f t="shared" ca="1" si="36"/>
        <v>0</v>
      </c>
      <c r="R160" s="74">
        <f t="shared" ca="1" si="36"/>
        <v>0</v>
      </c>
      <c r="S160" s="74">
        <f t="shared" ca="1" si="36"/>
        <v>0</v>
      </c>
      <c r="T160" s="74">
        <f t="shared" ca="1" si="36"/>
        <v>0</v>
      </c>
      <c r="U160" s="74">
        <f t="shared" ca="1" si="36"/>
        <v>0</v>
      </c>
      <c r="V160" s="74">
        <f t="shared" ca="1" si="36"/>
        <v>0</v>
      </c>
      <c r="W160" s="74">
        <f t="shared" ca="1" si="36"/>
        <v>0</v>
      </c>
      <c r="X160" s="74">
        <f t="shared" ca="1" si="36"/>
        <v>0</v>
      </c>
      <c r="Y160" s="74">
        <f t="shared" ca="1" si="36"/>
        <v>0</v>
      </c>
      <c r="Z160" s="74">
        <f t="shared" ca="1" si="36"/>
        <v>0</v>
      </c>
      <c r="AA160" s="73">
        <f t="shared" ca="1" si="32"/>
        <v>0</v>
      </c>
      <c r="AB160" s="93"/>
      <c r="AC160" s="75">
        <f ca="1">ROUND(IF($H160="Oui",0,SUMIFS(données!$C$33:$C$39,données!$A$33:$A$39,$I160)),2)</f>
        <v>0</v>
      </c>
      <c r="AD160" s="75" cm="1">
        <f t="array" aca="1" ref="AD160" ca="1">ROUND((SUMPRODUCT((données!$L$2:$R$2=$I160)*(données!$A$3:$A$17=J$1)*(données!$B$3:$B$17=J$2)*données!$L$3:$R$17)*$J160)+(SUMPRODUCT((données!$L$2:$R$2=$I160)*(données!$A$3:$A$17=K$1)*(données!$B$3:$B$17=K$2)*données!$L$3:$R$17)*$K160)+(SUMPRODUCT((données!$L$2:$R$2=$I160)*(données!$A$3:$A$17=L$1)*(données!$B$3:$B$17=L$2)*données!$L$3:$R$17)*$L160)+(SUMPRODUCT((données!$L$2:$R$2=$I160)*(données!$A$3:$A$17=M$1)*(données!$B$3:$B$17=M$2)*données!$L$3:$R$17)*$M160)+(SUMPRODUCT((données!$L$2:$R$2=$I160)*(données!$A$3:$A$17=N$1)*(données!$B$3:$B$17=N$2)*données!$L$3:$R$17)*$N160)+(SUMPRODUCT((données!$L$2:$R$2=$I160)*(données!$A$3:$A$17=O$1)*(données!$B$3:$B$17=O$2)*données!$L$3:$R$17)*$O160)+(SUMPRODUCT((données!$L$2:$R$2=$I160)*(données!$A$3:$A$17=P$1)*(données!$B$3:$B$17=Q$2)*données!$L$3:$R$17)*$P160)+(SUMPRODUCT((données!$L$2:$R$2=$I160)*(données!$A$3:$A$17=Q$1)*(données!$B$3:$B$17=Q$2)*données!$L$3:$R$17)*$Q160)+(SUMPRODUCT((données!$L$2:$R$2=$I160)*(données!$A$3:$A$17=R$1)*(données!$B$3:$B$17=R$2)*données!$L$3:$R$17)*$R160)+(SUMPRODUCT((données!$L$2:$R$2=$I160)*(données!$A$3:$A$17=S$1)*(données!$B$3:$B$17=S$2)*données!$L$3:$R$17)*$S160)+(SUMPRODUCT((données!$L$2:$R$2=$I160)*(données!$A$3:$A$17=T$1)*(données!$B$3:$B$17=T$2)*données!$L$3:$R$17)*$T160)+(SUMPRODUCT((données!$L$2:$R$2=$I160)*(données!$A$3:$A$17=U$1)*(données!$B$3:$B$17=U$2)*données!$L$3:$R$17)*$U160)+(SUMPRODUCT((données!$L$2:$R$2=$I160)*(données!$A$3:$A$17=V$1)*(données!$B$3:$B$17=V$2)*données!$L$3:$R$17)*$V160)+(SUMPRODUCT((données!$L$2:$R$2=$I160)*(données!$A$3:$A$17=W$1)*(données!$B$3:$B$17=W$2)*données!$L$3:$R$17)*$W160)+(SUMPRODUCT((données!$L$2:$R$2=$I160)*(données!$A$3:$A$17=AA$1)*(données!$B$3:$B$17=AA$2)*données!$L$3:$R$17)*$AA160),2)</f>
        <v>0</v>
      </c>
      <c r="AE160" s="75" cm="1">
        <f t="array" aca="1" ref="AE160" ca="1">IFERROR(_xlfn.XLOOKUP(AE$1,INDIRECT("'"&amp;$A160&amp;"'!$a:$a"),INDIRECT("'"&amp;$A160&amp;"'!$f:$f"),FALSE),0)</f>
        <v>0</v>
      </c>
      <c r="AF160" s="75">
        <f t="shared" ca="1" si="33"/>
        <v>0</v>
      </c>
      <c r="AG160" s="75">
        <f t="shared" ca="1" si="34"/>
        <v>0</v>
      </c>
      <c r="AH160" s="74" cm="1">
        <f t="array" aca="1" ref="AH160" ca="1">IFERROR(_xlfn.XLOOKUP(AH$1,INDIRECT("'"&amp;$A160&amp;"'!$A:$A"),INDIRECT("'"&amp;$A160&amp;"'!$b:$b"),FALSE),0)</f>
        <v>0</v>
      </c>
      <c r="AI160" s="74">
        <f ca="1">IFERROR(_xlfn.XLOOKUP($I160,données!$A$33:$A$39,données!$D$33:$D$39,0),0)</f>
        <v>0</v>
      </c>
      <c r="AJ160" s="74">
        <f ca="1">IFERROR(_xlfn.XLOOKUP($I160,données!$A$33:$A$39,données!$E$33:$E$39,0),0)</f>
        <v>0</v>
      </c>
      <c r="AK160" s="74">
        <f ca="1">IFERROR(_xlfn.XLOOKUP($I160,données!$A$33:$A$39,données!$F$33:$F$39,0),0)</f>
        <v>0</v>
      </c>
      <c r="AL160" s="74">
        <f ca="1">IFERROR(_xlfn.XLOOKUP($I160,données!$A$33:$A$39,données!$G$33:$G$39,0),0)</f>
        <v>0</v>
      </c>
      <c r="AM160" s="74">
        <f ca="1">IFERROR(_xlfn.XLOOKUP($I160,données!$A$33:$A$39,données!$H$33:$H$39,0),0)</f>
        <v>0</v>
      </c>
      <c r="AN160" s="74"/>
      <c r="AO160" s="74"/>
      <c r="AP160" s="71"/>
      <c r="AQ160" s="82"/>
    </row>
    <row r="161" spans="1:43" s="68" customFormat="1" ht="14" x14ac:dyDescent="0.2">
      <c r="A161" s="71">
        <f t="shared" si="29"/>
        <v>157</v>
      </c>
      <c r="B161" s="71">
        <f t="shared" ca="1" si="35"/>
        <v>0</v>
      </c>
      <c r="C161" s="71">
        <f t="shared" ca="1" si="35"/>
        <v>0</v>
      </c>
      <c r="D161" s="71">
        <f t="shared" ca="1" si="35"/>
        <v>0</v>
      </c>
      <c r="E161" s="71">
        <f t="shared" ca="1" si="35"/>
        <v>0</v>
      </c>
      <c r="F161" s="71">
        <f t="shared" ca="1" si="37"/>
        <v>0</v>
      </c>
      <c r="G161" s="89">
        <f t="shared" ca="1" si="35"/>
        <v>0</v>
      </c>
      <c r="H161" s="72" cm="1">
        <f t="array" aca="1" ref="H161" ca="1">IFERROR(_xlfn.XLOOKUP(H$1,INDIRECT("'"&amp;$A161&amp;"'!$A:$A"),INDIRECT("'"&amp;$A161&amp;"'!$b:$b"),FALSE),0)</f>
        <v>0</v>
      </c>
      <c r="I161" s="71" cm="1">
        <f t="array" aca="1" ref="I161" ca="1">IFERROR(IF($H161="Oui",_xlfn.XLOOKUP(I$2,INDIRECT("'"&amp;$A161&amp;"'!$A:$A"),INDIRECT("'"&amp;$A161&amp;"'!$b:$b"),FALSE),_xlfn.XLOOKUP(I$1,INDIRECT("'"&amp;$A161&amp;"'!$C$19:$C$25"),INDIRECT("'"&amp;$A161&amp;"'!$A$19:$A$25"),données!$A$39)),0)</f>
        <v>0</v>
      </c>
      <c r="J161" s="73">
        <f t="shared" ca="1" si="31"/>
        <v>0</v>
      </c>
      <c r="K161" s="74">
        <f t="shared" ca="1" si="36"/>
        <v>0</v>
      </c>
      <c r="L161" s="74">
        <f t="shared" ca="1" si="36"/>
        <v>0</v>
      </c>
      <c r="M161" s="74">
        <f t="shared" ca="1" si="36"/>
        <v>0</v>
      </c>
      <c r="N161" s="74">
        <f t="shared" ca="1" si="36"/>
        <v>0</v>
      </c>
      <c r="O161" s="74">
        <f t="shared" ca="1" si="36"/>
        <v>0</v>
      </c>
      <c r="P161" s="74">
        <f t="shared" ca="1" si="36"/>
        <v>0</v>
      </c>
      <c r="Q161" s="74">
        <f t="shared" ca="1" si="36"/>
        <v>0</v>
      </c>
      <c r="R161" s="74">
        <f t="shared" ca="1" si="36"/>
        <v>0</v>
      </c>
      <c r="S161" s="74">
        <f t="shared" ca="1" si="36"/>
        <v>0</v>
      </c>
      <c r="T161" s="74">
        <f t="shared" ca="1" si="36"/>
        <v>0</v>
      </c>
      <c r="U161" s="74">
        <f t="shared" ca="1" si="36"/>
        <v>0</v>
      </c>
      <c r="V161" s="74">
        <f t="shared" ca="1" si="36"/>
        <v>0</v>
      </c>
      <c r="W161" s="74">
        <f t="shared" ca="1" si="36"/>
        <v>0</v>
      </c>
      <c r="X161" s="74">
        <f t="shared" ca="1" si="36"/>
        <v>0</v>
      </c>
      <c r="Y161" s="74">
        <f t="shared" ca="1" si="36"/>
        <v>0</v>
      </c>
      <c r="Z161" s="74">
        <f t="shared" ca="1" si="36"/>
        <v>0</v>
      </c>
      <c r="AA161" s="73">
        <f t="shared" ca="1" si="32"/>
        <v>0</v>
      </c>
      <c r="AB161" s="93"/>
      <c r="AC161" s="75">
        <f ca="1">ROUND(IF($H161="Oui",0,SUMIFS(données!$C$33:$C$39,données!$A$33:$A$39,$I161)),2)</f>
        <v>0</v>
      </c>
      <c r="AD161" s="75" cm="1">
        <f t="array" aca="1" ref="AD161" ca="1">ROUND((SUMPRODUCT((données!$L$2:$R$2=$I161)*(données!$A$3:$A$17=J$1)*(données!$B$3:$B$17=J$2)*données!$L$3:$R$17)*$J161)+(SUMPRODUCT((données!$L$2:$R$2=$I161)*(données!$A$3:$A$17=K$1)*(données!$B$3:$B$17=K$2)*données!$L$3:$R$17)*$K161)+(SUMPRODUCT((données!$L$2:$R$2=$I161)*(données!$A$3:$A$17=L$1)*(données!$B$3:$B$17=L$2)*données!$L$3:$R$17)*$L161)+(SUMPRODUCT((données!$L$2:$R$2=$I161)*(données!$A$3:$A$17=M$1)*(données!$B$3:$B$17=M$2)*données!$L$3:$R$17)*$M161)+(SUMPRODUCT((données!$L$2:$R$2=$I161)*(données!$A$3:$A$17=N$1)*(données!$B$3:$B$17=N$2)*données!$L$3:$R$17)*$N161)+(SUMPRODUCT((données!$L$2:$R$2=$I161)*(données!$A$3:$A$17=O$1)*(données!$B$3:$B$17=O$2)*données!$L$3:$R$17)*$O161)+(SUMPRODUCT((données!$L$2:$R$2=$I161)*(données!$A$3:$A$17=P$1)*(données!$B$3:$B$17=Q$2)*données!$L$3:$R$17)*$P161)+(SUMPRODUCT((données!$L$2:$R$2=$I161)*(données!$A$3:$A$17=Q$1)*(données!$B$3:$B$17=Q$2)*données!$L$3:$R$17)*$Q161)+(SUMPRODUCT((données!$L$2:$R$2=$I161)*(données!$A$3:$A$17=R$1)*(données!$B$3:$B$17=R$2)*données!$L$3:$R$17)*$R161)+(SUMPRODUCT((données!$L$2:$R$2=$I161)*(données!$A$3:$A$17=S$1)*(données!$B$3:$B$17=S$2)*données!$L$3:$R$17)*$S161)+(SUMPRODUCT((données!$L$2:$R$2=$I161)*(données!$A$3:$A$17=T$1)*(données!$B$3:$B$17=T$2)*données!$L$3:$R$17)*$T161)+(SUMPRODUCT((données!$L$2:$R$2=$I161)*(données!$A$3:$A$17=U$1)*(données!$B$3:$B$17=U$2)*données!$L$3:$R$17)*$U161)+(SUMPRODUCT((données!$L$2:$R$2=$I161)*(données!$A$3:$A$17=V$1)*(données!$B$3:$B$17=V$2)*données!$L$3:$R$17)*$V161)+(SUMPRODUCT((données!$L$2:$R$2=$I161)*(données!$A$3:$A$17=W$1)*(données!$B$3:$B$17=W$2)*données!$L$3:$R$17)*$W161)+(SUMPRODUCT((données!$L$2:$R$2=$I161)*(données!$A$3:$A$17=AA$1)*(données!$B$3:$B$17=AA$2)*données!$L$3:$R$17)*$AA161),2)</f>
        <v>0</v>
      </c>
      <c r="AE161" s="75" cm="1">
        <f t="array" aca="1" ref="AE161" ca="1">IFERROR(_xlfn.XLOOKUP(AE$1,INDIRECT("'"&amp;$A161&amp;"'!$a:$a"),INDIRECT("'"&amp;$A161&amp;"'!$f:$f"),FALSE),0)</f>
        <v>0</v>
      </c>
      <c r="AF161" s="75">
        <f t="shared" ca="1" si="33"/>
        <v>0</v>
      </c>
      <c r="AG161" s="75">
        <f t="shared" ca="1" si="34"/>
        <v>0</v>
      </c>
      <c r="AH161" s="74" cm="1">
        <f t="array" aca="1" ref="AH161" ca="1">IFERROR(_xlfn.XLOOKUP(AH$1,INDIRECT("'"&amp;$A161&amp;"'!$A:$A"),INDIRECT("'"&amp;$A161&amp;"'!$b:$b"),FALSE),0)</f>
        <v>0</v>
      </c>
      <c r="AI161" s="74">
        <f ca="1">IFERROR(_xlfn.XLOOKUP($I161,données!$A$33:$A$39,données!$D$33:$D$39,0),0)</f>
        <v>0</v>
      </c>
      <c r="AJ161" s="74">
        <f ca="1">IFERROR(_xlfn.XLOOKUP($I161,données!$A$33:$A$39,données!$E$33:$E$39,0),0)</f>
        <v>0</v>
      </c>
      <c r="AK161" s="74">
        <f ca="1">IFERROR(_xlfn.XLOOKUP($I161,données!$A$33:$A$39,données!$F$33:$F$39,0),0)</f>
        <v>0</v>
      </c>
      <c r="AL161" s="74">
        <f ca="1">IFERROR(_xlfn.XLOOKUP($I161,données!$A$33:$A$39,données!$G$33:$G$39,0),0)</f>
        <v>0</v>
      </c>
      <c r="AM161" s="74">
        <f ca="1">IFERROR(_xlfn.XLOOKUP($I161,données!$A$33:$A$39,données!$H$33:$H$39,0),0)</f>
        <v>0</v>
      </c>
      <c r="AN161" s="74"/>
      <c r="AO161" s="74"/>
      <c r="AP161" s="71"/>
      <c r="AQ161" s="82"/>
    </row>
    <row r="162" spans="1:43" s="68" customFormat="1" ht="14" x14ac:dyDescent="0.2">
      <c r="A162" s="71">
        <f t="shared" si="29"/>
        <v>158</v>
      </c>
      <c r="B162" s="71">
        <f t="shared" ca="1" si="35"/>
        <v>0</v>
      </c>
      <c r="C162" s="71">
        <f t="shared" ca="1" si="35"/>
        <v>0</v>
      </c>
      <c r="D162" s="71">
        <f t="shared" ca="1" si="35"/>
        <v>0</v>
      </c>
      <c r="E162" s="71">
        <f t="shared" ca="1" si="35"/>
        <v>0</v>
      </c>
      <c r="F162" s="71">
        <f t="shared" ca="1" si="37"/>
        <v>0</v>
      </c>
      <c r="G162" s="89">
        <f t="shared" ca="1" si="35"/>
        <v>0</v>
      </c>
      <c r="H162" s="72" cm="1">
        <f t="array" aca="1" ref="H162" ca="1">IFERROR(_xlfn.XLOOKUP(H$1,INDIRECT("'"&amp;$A162&amp;"'!$A:$A"),INDIRECT("'"&amp;$A162&amp;"'!$b:$b"),FALSE),0)</f>
        <v>0</v>
      </c>
      <c r="I162" s="71" cm="1">
        <f t="array" aca="1" ref="I162" ca="1">IFERROR(IF($H162="Oui",_xlfn.XLOOKUP(I$2,INDIRECT("'"&amp;$A162&amp;"'!$A:$A"),INDIRECT("'"&amp;$A162&amp;"'!$b:$b"),FALSE),_xlfn.XLOOKUP(I$1,INDIRECT("'"&amp;$A162&amp;"'!$C$19:$C$25"),INDIRECT("'"&amp;$A162&amp;"'!$A$19:$A$25"),données!$A$39)),0)</f>
        <v>0</v>
      </c>
      <c r="J162" s="73">
        <f t="shared" ca="1" si="31"/>
        <v>0</v>
      </c>
      <c r="K162" s="74">
        <f t="shared" ca="1" si="36"/>
        <v>0</v>
      </c>
      <c r="L162" s="74">
        <f t="shared" ca="1" si="36"/>
        <v>0</v>
      </c>
      <c r="M162" s="74">
        <f t="shared" ca="1" si="36"/>
        <v>0</v>
      </c>
      <c r="N162" s="74">
        <f t="shared" ca="1" si="36"/>
        <v>0</v>
      </c>
      <c r="O162" s="74">
        <f t="shared" ca="1" si="36"/>
        <v>0</v>
      </c>
      <c r="P162" s="74">
        <f t="shared" ca="1" si="36"/>
        <v>0</v>
      </c>
      <c r="Q162" s="74">
        <f t="shared" ca="1" si="36"/>
        <v>0</v>
      </c>
      <c r="R162" s="74">
        <f t="shared" ca="1" si="36"/>
        <v>0</v>
      </c>
      <c r="S162" s="74">
        <f t="shared" ca="1" si="36"/>
        <v>0</v>
      </c>
      <c r="T162" s="74">
        <f t="shared" ca="1" si="36"/>
        <v>0</v>
      </c>
      <c r="U162" s="74">
        <f t="shared" ca="1" si="36"/>
        <v>0</v>
      </c>
      <c r="V162" s="74">
        <f t="shared" ca="1" si="36"/>
        <v>0</v>
      </c>
      <c r="W162" s="74">
        <f t="shared" ca="1" si="36"/>
        <v>0</v>
      </c>
      <c r="X162" s="74">
        <f t="shared" ca="1" si="36"/>
        <v>0</v>
      </c>
      <c r="Y162" s="74">
        <f t="shared" ca="1" si="36"/>
        <v>0</v>
      </c>
      <c r="Z162" s="74">
        <f t="shared" ca="1" si="36"/>
        <v>0</v>
      </c>
      <c r="AA162" s="73">
        <f t="shared" ca="1" si="32"/>
        <v>0</v>
      </c>
      <c r="AB162" s="93"/>
      <c r="AC162" s="75">
        <f ca="1">ROUND(IF($H162="Oui",0,SUMIFS(données!$C$33:$C$39,données!$A$33:$A$39,$I162)),2)</f>
        <v>0</v>
      </c>
      <c r="AD162" s="75" cm="1">
        <f t="array" aca="1" ref="AD162" ca="1">ROUND((SUMPRODUCT((données!$L$2:$R$2=$I162)*(données!$A$3:$A$17=J$1)*(données!$B$3:$B$17=J$2)*données!$L$3:$R$17)*$J162)+(SUMPRODUCT((données!$L$2:$R$2=$I162)*(données!$A$3:$A$17=K$1)*(données!$B$3:$B$17=K$2)*données!$L$3:$R$17)*$K162)+(SUMPRODUCT((données!$L$2:$R$2=$I162)*(données!$A$3:$A$17=L$1)*(données!$B$3:$B$17=L$2)*données!$L$3:$R$17)*$L162)+(SUMPRODUCT((données!$L$2:$R$2=$I162)*(données!$A$3:$A$17=M$1)*(données!$B$3:$B$17=M$2)*données!$L$3:$R$17)*$M162)+(SUMPRODUCT((données!$L$2:$R$2=$I162)*(données!$A$3:$A$17=N$1)*(données!$B$3:$B$17=N$2)*données!$L$3:$R$17)*$N162)+(SUMPRODUCT((données!$L$2:$R$2=$I162)*(données!$A$3:$A$17=O$1)*(données!$B$3:$B$17=O$2)*données!$L$3:$R$17)*$O162)+(SUMPRODUCT((données!$L$2:$R$2=$I162)*(données!$A$3:$A$17=P$1)*(données!$B$3:$B$17=Q$2)*données!$L$3:$R$17)*$P162)+(SUMPRODUCT((données!$L$2:$R$2=$I162)*(données!$A$3:$A$17=Q$1)*(données!$B$3:$B$17=Q$2)*données!$L$3:$R$17)*$Q162)+(SUMPRODUCT((données!$L$2:$R$2=$I162)*(données!$A$3:$A$17=R$1)*(données!$B$3:$B$17=R$2)*données!$L$3:$R$17)*$R162)+(SUMPRODUCT((données!$L$2:$R$2=$I162)*(données!$A$3:$A$17=S$1)*(données!$B$3:$B$17=S$2)*données!$L$3:$R$17)*$S162)+(SUMPRODUCT((données!$L$2:$R$2=$I162)*(données!$A$3:$A$17=T$1)*(données!$B$3:$B$17=T$2)*données!$L$3:$R$17)*$T162)+(SUMPRODUCT((données!$L$2:$R$2=$I162)*(données!$A$3:$A$17=U$1)*(données!$B$3:$B$17=U$2)*données!$L$3:$R$17)*$U162)+(SUMPRODUCT((données!$L$2:$R$2=$I162)*(données!$A$3:$A$17=V$1)*(données!$B$3:$B$17=V$2)*données!$L$3:$R$17)*$V162)+(SUMPRODUCT((données!$L$2:$R$2=$I162)*(données!$A$3:$A$17=W$1)*(données!$B$3:$B$17=W$2)*données!$L$3:$R$17)*$W162)+(SUMPRODUCT((données!$L$2:$R$2=$I162)*(données!$A$3:$A$17=AA$1)*(données!$B$3:$B$17=AA$2)*données!$L$3:$R$17)*$AA162),2)</f>
        <v>0</v>
      </c>
      <c r="AE162" s="75" cm="1">
        <f t="array" aca="1" ref="AE162" ca="1">IFERROR(_xlfn.XLOOKUP(AE$1,INDIRECT("'"&amp;$A162&amp;"'!$a:$a"),INDIRECT("'"&amp;$A162&amp;"'!$f:$f"),FALSE),0)</f>
        <v>0</v>
      </c>
      <c r="AF162" s="75">
        <f t="shared" ca="1" si="33"/>
        <v>0</v>
      </c>
      <c r="AG162" s="75">
        <f t="shared" ca="1" si="34"/>
        <v>0</v>
      </c>
      <c r="AH162" s="74" cm="1">
        <f t="array" aca="1" ref="AH162" ca="1">IFERROR(_xlfn.XLOOKUP(AH$1,INDIRECT("'"&amp;$A162&amp;"'!$A:$A"),INDIRECT("'"&amp;$A162&amp;"'!$b:$b"),FALSE),0)</f>
        <v>0</v>
      </c>
      <c r="AI162" s="74">
        <f ca="1">IFERROR(_xlfn.XLOOKUP($I162,données!$A$33:$A$39,données!$D$33:$D$39,0),0)</f>
        <v>0</v>
      </c>
      <c r="AJ162" s="74">
        <f ca="1">IFERROR(_xlfn.XLOOKUP($I162,données!$A$33:$A$39,données!$E$33:$E$39,0),0)</f>
        <v>0</v>
      </c>
      <c r="AK162" s="74">
        <f ca="1">IFERROR(_xlfn.XLOOKUP($I162,données!$A$33:$A$39,données!$F$33:$F$39,0),0)</f>
        <v>0</v>
      </c>
      <c r="AL162" s="74">
        <f ca="1">IFERROR(_xlfn.XLOOKUP($I162,données!$A$33:$A$39,données!$G$33:$G$39,0),0)</f>
        <v>0</v>
      </c>
      <c r="AM162" s="74">
        <f ca="1">IFERROR(_xlfn.XLOOKUP($I162,données!$A$33:$A$39,données!$H$33:$H$39,0),0)</f>
        <v>0</v>
      </c>
      <c r="AN162" s="74"/>
      <c r="AO162" s="74"/>
      <c r="AP162" s="71"/>
      <c r="AQ162" s="82"/>
    </row>
    <row r="163" spans="1:43" s="68" customFormat="1" ht="14" x14ac:dyDescent="0.2">
      <c r="A163" s="71">
        <f t="shared" si="29"/>
        <v>159</v>
      </c>
      <c r="B163" s="71">
        <f t="shared" ca="1" si="35"/>
        <v>0</v>
      </c>
      <c r="C163" s="71">
        <f t="shared" ca="1" si="35"/>
        <v>0</v>
      </c>
      <c r="D163" s="71">
        <f t="shared" ca="1" si="35"/>
        <v>0</v>
      </c>
      <c r="E163" s="71">
        <f t="shared" ca="1" si="35"/>
        <v>0</v>
      </c>
      <c r="F163" s="71">
        <f t="shared" ca="1" si="37"/>
        <v>0</v>
      </c>
      <c r="G163" s="89">
        <f t="shared" ca="1" si="35"/>
        <v>0</v>
      </c>
      <c r="H163" s="72" cm="1">
        <f t="array" aca="1" ref="H163" ca="1">IFERROR(_xlfn.XLOOKUP(H$1,INDIRECT("'"&amp;$A163&amp;"'!$A:$A"),INDIRECT("'"&amp;$A163&amp;"'!$b:$b"),FALSE),0)</f>
        <v>0</v>
      </c>
      <c r="I163" s="71" cm="1">
        <f t="array" aca="1" ref="I163" ca="1">IFERROR(IF($H163="Oui",_xlfn.XLOOKUP(I$2,INDIRECT("'"&amp;$A163&amp;"'!$A:$A"),INDIRECT("'"&amp;$A163&amp;"'!$b:$b"),FALSE),_xlfn.XLOOKUP(I$1,INDIRECT("'"&amp;$A163&amp;"'!$C$19:$C$25"),INDIRECT("'"&amp;$A163&amp;"'!$A$19:$A$25"),données!$A$39)),0)</f>
        <v>0</v>
      </c>
      <c r="J163" s="73">
        <f t="shared" ca="1" si="31"/>
        <v>0</v>
      </c>
      <c r="K163" s="74">
        <f t="shared" ca="1" si="36"/>
        <v>0</v>
      </c>
      <c r="L163" s="74">
        <f t="shared" ca="1" si="36"/>
        <v>0</v>
      </c>
      <c r="M163" s="74">
        <f t="shared" ca="1" si="36"/>
        <v>0</v>
      </c>
      <c r="N163" s="74">
        <f t="shared" ca="1" si="36"/>
        <v>0</v>
      </c>
      <c r="O163" s="74">
        <f t="shared" ca="1" si="36"/>
        <v>0</v>
      </c>
      <c r="P163" s="74">
        <f t="shared" ca="1" si="36"/>
        <v>0</v>
      </c>
      <c r="Q163" s="74">
        <f t="shared" ca="1" si="36"/>
        <v>0</v>
      </c>
      <c r="R163" s="74">
        <f t="shared" ca="1" si="36"/>
        <v>0</v>
      </c>
      <c r="S163" s="74">
        <f t="shared" ca="1" si="36"/>
        <v>0</v>
      </c>
      <c r="T163" s="74">
        <f t="shared" ca="1" si="36"/>
        <v>0</v>
      </c>
      <c r="U163" s="74">
        <f t="shared" ca="1" si="36"/>
        <v>0</v>
      </c>
      <c r="V163" s="74">
        <f t="shared" ca="1" si="36"/>
        <v>0</v>
      </c>
      <c r="W163" s="74">
        <f t="shared" ca="1" si="36"/>
        <v>0</v>
      </c>
      <c r="X163" s="74">
        <f t="shared" ca="1" si="36"/>
        <v>0</v>
      </c>
      <c r="Y163" s="74">
        <f t="shared" ca="1" si="36"/>
        <v>0</v>
      </c>
      <c r="Z163" s="74">
        <f t="shared" ca="1" si="36"/>
        <v>0</v>
      </c>
      <c r="AA163" s="73">
        <f t="shared" ca="1" si="32"/>
        <v>0</v>
      </c>
      <c r="AB163" s="93"/>
      <c r="AC163" s="75">
        <f ca="1">ROUND(IF($H163="Oui",0,SUMIFS(données!$C$33:$C$39,données!$A$33:$A$39,$I163)),2)</f>
        <v>0</v>
      </c>
      <c r="AD163" s="75" cm="1">
        <f t="array" aca="1" ref="AD163" ca="1">ROUND((SUMPRODUCT((données!$L$2:$R$2=$I163)*(données!$A$3:$A$17=J$1)*(données!$B$3:$B$17=J$2)*données!$L$3:$R$17)*$J163)+(SUMPRODUCT((données!$L$2:$R$2=$I163)*(données!$A$3:$A$17=K$1)*(données!$B$3:$B$17=K$2)*données!$L$3:$R$17)*$K163)+(SUMPRODUCT((données!$L$2:$R$2=$I163)*(données!$A$3:$A$17=L$1)*(données!$B$3:$B$17=L$2)*données!$L$3:$R$17)*$L163)+(SUMPRODUCT((données!$L$2:$R$2=$I163)*(données!$A$3:$A$17=M$1)*(données!$B$3:$B$17=M$2)*données!$L$3:$R$17)*$M163)+(SUMPRODUCT((données!$L$2:$R$2=$I163)*(données!$A$3:$A$17=N$1)*(données!$B$3:$B$17=N$2)*données!$L$3:$R$17)*$N163)+(SUMPRODUCT((données!$L$2:$R$2=$I163)*(données!$A$3:$A$17=O$1)*(données!$B$3:$B$17=O$2)*données!$L$3:$R$17)*$O163)+(SUMPRODUCT((données!$L$2:$R$2=$I163)*(données!$A$3:$A$17=P$1)*(données!$B$3:$B$17=Q$2)*données!$L$3:$R$17)*$P163)+(SUMPRODUCT((données!$L$2:$R$2=$I163)*(données!$A$3:$A$17=Q$1)*(données!$B$3:$B$17=Q$2)*données!$L$3:$R$17)*$Q163)+(SUMPRODUCT((données!$L$2:$R$2=$I163)*(données!$A$3:$A$17=R$1)*(données!$B$3:$B$17=R$2)*données!$L$3:$R$17)*$R163)+(SUMPRODUCT((données!$L$2:$R$2=$I163)*(données!$A$3:$A$17=S$1)*(données!$B$3:$B$17=S$2)*données!$L$3:$R$17)*$S163)+(SUMPRODUCT((données!$L$2:$R$2=$I163)*(données!$A$3:$A$17=T$1)*(données!$B$3:$B$17=T$2)*données!$L$3:$R$17)*$T163)+(SUMPRODUCT((données!$L$2:$R$2=$I163)*(données!$A$3:$A$17=U$1)*(données!$B$3:$B$17=U$2)*données!$L$3:$R$17)*$U163)+(SUMPRODUCT((données!$L$2:$R$2=$I163)*(données!$A$3:$A$17=V$1)*(données!$B$3:$B$17=V$2)*données!$L$3:$R$17)*$V163)+(SUMPRODUCT((données!$L$2:$R$2=$I163)*(données!$A$3:$A$17=W$1)*(données!$B$3:$B$17=W$2)*données!$L$3:$R$17)*$W163)+(SUMPRODUCT((données!$L$2:$R$2=$I163)*(données!$A$3:$A$17=AA$1)*(données!$B$3:$B$17=AA$2)*données!$L$3:$R$17)*$AA163),2)</f>
        <v>0</v>
      </c>
      <c r="AE163" s="75" cm="1">
        <f t="array" aca="1" ref="AE163" ca="1">IFERROR(_xlfn.XLOOKUP(AE$1,INDIRECT("'"&amp;$A163&amp;"'!$a:$a"),INDIRECT("'"&amp;$A163&amp;"'!$f:$f"),FALSE),0)</f>
        <v>0</v>
      </c>
      <c r="AF163" s="75">
        <f t="shared" ca="1" si="33"/>
        <v>0</v>
      </c>
      <c r="AG163" s="75">
        <f t="shared" ca="1" si="34"/>
        <v>0</v>
      </c>
      <c r="AH163" s="74" cm="1">
        <f t="array" aca="1" ref="AH163" ca="1">IFERROR(_xlfn.XLOOKUP(AH$1,INDIRECT("'"&amp;$A163&amp;"'!$A:$A"),INDIRECT("'"&amp;$A163&amp;"'!$b:$b"),FALSE),0)</f>
        <v>0</v>
      </c>
      <c r="AI163" s="74">
        <f ca="1">IFERROR(_xlfn.XLOOKUP($I163,données!$A$33:$A$39,données!$D$33:$D$39,0),0)</f>
        <v>0</v>
      </c>
      <c r="AJ163" s="74">
        <f ca="1">IFERROR(_xlfn.XLOOKUP($I163,données!$A$33:$A$39,données!$E$33:$E$39,0),0)</f>
        <v>0</v>
      </c>
      <c r="AK163" s="74">
        <f ca="1">IFERROR(_xlfn.XLOOKUP($I163,données!$A$33:$A$39,données!$F$33:$F$39,0),0)</f>
        <v>0</v>
      </c>
      <c r="AL163" s="74">
        <f ca="1">IFERROR(_xlfn.XLOOKUP($I163,données!$A$33:$A$39,données!$G$33:$G$39,0),0)</f>
        <v>0</v>
      </c>
      <c r="AM163" s="74">
        <f ca="1">IFERROR(_xlfn.XLOOKUP($I163,données!$A$33:$A$39,données!$H$33:$H$39,0),0)</f>
        <v>0</v>
      </c>
      <c r="AN163" s="74"/>
      <c r="AO163" s="74"/>
      <c r="AP163" s="71"/>
      <c r="AQ163" s="82"/>
    </row>
    <row r="164" spans="1:43" s="68" customFormat="1" ht="14" x14ac:dyDescent="0.2">
      <c r="A164" s="71">
        <f t="shared" si="29"/>
        <v>160</v>
      </c>
      <c r="B164" s="71">
        <f t="shared" ca="1" si="35"/>
        <v>0</v>
      </c>
      <c r="C164" s="71">
        <f t="shared" ca="1" si="35"/>
        <v>0</v>
      </c>
      <c r="D164" s="71">
        <f t="shared" ca="1" si="35"/>
        <v>0</v>
      </c>
      <c r="E164" s="71">
        <f t="shared" ca="1" si="35"/>
        <v>0</v>
      </c>
      <c r="F164" s="71">
        <f t="shared" ca="1" si="37"/>
        <v>0</v>
      </c>
      <c r="G164" s="89">
        <f t="shared" ca="1" si="35"/>
        <v>0</v>
      </c>
      <c r="H164" s="72" cm="1">
        <f t="array" aca="1" ref="H164" ca="1">IFERROR(_xlfn.XLOOKUP(H$1,INDIRECT("'"&amp;$A164&amp;"'!$A:$A"),INDIRECT("'"&amp;$A164&amp;"'!$b:$b"),FALSE),0)</f>
        <v>0</v>
      </c>
      <c r="I164" s="71" cm="1">
        <f t="array" aca="1" ref="I164" ca="1">IFERROR(IF($H164="Oui",_xlfn.XLOOKUP(I$2,INDIRECT("'"&amp;$A164&amp;"'!$A:$A"),INDIRECT("'"&amp;$A164&amp;"'!$b:$b"),FALSE),_xlfn.XLOOKUP(I$1,INDIRECT("'"&amp;$A164&amp;"'!$C$19:$C$25"),INDIRECT("'"&amp;$A164&amp;"'!$A$19:$A$25"),données!$A$39)),0)</f>
        <v>0</v>
      </c>
      <c r="J164" s="73">
        <f t="shared" ca="1" si="31"/>
        <v>0</v>
      </c>
      <c r="K164" s="74">
        <f t="shared" ca="1" si="36"/>
        <v>0</v>
      </c>
      <c r="L164" s="74">
        <f t="shared" ca="1" si="36"/>
        <v>0</v>
      </c>
      <c r="M164" s="74">
        <f t="shared" ca="1" si="36"/>
        <v>0</v>
      </c>
      <c r="N164" s="74">
        <f t="shared" ca="1" si="36"/>
        <v>0</v>
      </c>
      <c r="O164" s="74">
        <f t="shared" ca="1" si="36"/>
        <v>0</v>
      </c>
      <c r="P164" s="74">
        <f t="shared" ca="1" si="36"/>
        <v>0</v>
      </c>
      <c r="Q164" s="74">
        <f t="shared" ref="K164:Z180" ca="1" si="38">IFERROR(SUMIFS(INDIRECT("'"&amp;$A164&amp;"'!$C$30:$C$45"),INDIRECT("'"&amp;$A164&amp;"'!$A$30:$A$45"),Q$1,INDIRECT("'"&amp;$A164&amp;"'!$B$30:$B$45"),Q$2),0)</f>
        <v>0</v>
      </c>
      <c r="R164" s="74">
        <f t="shared" ca="1" si="38"/>
        <v>0</v>
      </c>
      <c r="S164" s="74">
        <f t="shared" ca="1" si="38"/>
        <v>0</v>
      </c>
      <c r="T164" s="74">
        <f t="shared" ca="1" si="38"/>
        <v>0</v>
      </c>
      <c r="U164" s="74">
        <f t="shared" ca="1" si="38"/>
        <v>0</v>
      </c>
      <c r="V164" s="74">
        <f t="shared" ca="1" si="38"/>
        <v>0</v>
      </c>
      <c r="W164" s="74">
        <f t="shared" ca="1" si="38"/>
        <v>0</v>
      </c>
      <c r="X164" s="74">
        <f t="shared" ca="1" si="38"/>
        <v>0</v>
      </c>
      <c r="Y164" s="74">
        <f t="shared" ca="1" si="38"/>
        <v>0</v>
      </c>
      <c r="Z164" s="74">
        <f t="shared" ca="1" si="38"/>
        <v>0</v>
      </c>
      <c r="AA164" s="73">
        <f t="shared" ca="1" si="32"/>
        <v>0</v>
      </c>
      <c r="AB164" s="93"/>
      <c r="AC164" s="75">
        <f ca="1">ROUND(IF($H164="Oui",0,SUMIFS(données!$C$33:$C$39,données!$A$33:$A$39,$I164)),2)</f>
        <v>0</v>
      </c>
      <c r="AD164" s="75" cm="1">
        <f t="array" aca="1" ref="AD164" ca="1">ROUND((SUMPRODUCT((données!$L$2:$R$2=$I164)*(données!$A$3:$A$17=J$1)*(données!$B$3:$B$17=J$2)*données!$L$3:$R$17)*$J164)+(SUMPRODUCT((données!$L$2:$R$2=$I164)*(données!$A$3:$A$17=K$1)*(données!$B$3:$B$17=K$2)*données!$L$3:$R$17)*$K164)+(SUMPRODUCT((données!$L$2:$R$2=$I164)*(données!$A$3:$A$17=L$1)*(données!$B$3:$B$17=L$2)*données!$L$3:$R$17)*$L164)+(SUMPRODUCT((données!$L$2:$R$2=$I164)*(données!$A$3:$A$17=M$1)*(données!$B$3:$B$17=M$2)*données!$L$3:$R$17)*$M164)+(SUMPRODUCT((données!$L$2:$R$2=$I164)*(données!$A$3:$A$17=N$1)*(données!$B$3:$B$17=N$2)*données!$L$3:$R$17)*$N164)+(SUMPRODUCT((données!$L$2:$R$2=$I164)*(données!$A$3:$A$17=O$1)*(données!$B$3:$B$17=O$2)*données!$L$3:$R$17)*$O164)+(SUMPRODUCT((données!$L$2:$R$2=$I164)*(données!$A$3:$A$17=P$1)*(données!$B$3:$B$17=Q$2)*données!$L$3:$R$17)*$P164)+(SUMPRODUCT((données!$L$2:$R$2=$I164)*(données!$A$3:$A$17=Q$1)*(données!$B$3:$B$17=Q$2)*données!$L$3:$R$17)*$Q164)+(SUMPRODUCT((données!$L$2:$R$2=$I164)*(données!$A$3:$A$17=R$1)*(données!$B$3:$B$17=R$2)*données!$L$3:$R$17)*$R164)+(SUMPRODUCT((données!$L$2:$R$2=$I164)*(données!$A$3:$A$17=S$1)*(données!$B$3:$B$17=S$2)*données!$L$3:$R$17)*$S164)+(SUMPRODUCT((données!$L$2:$R$2=$I164)*(données!$A$3:$A$17=T$1)*(données!$B$3:$B$17=T$2)*données!$L$3:$R$17)*$T164)+(SUMPRODUCT((données!$L$2:$R$2=$I164)*(données!$A$3:$A$17=U$1)*(données!$B$3:$B$17=U$2)*données!$L$3:$R$17)*$U164)+(SUMPRODUCT((données!$L$2:$R$2=$I164)*(données!$A$3:$A$17=V$1)*(données!$B$3:$B$17=V$2)*données!$L$3:$R$17)*$V164)+(SUMPRODUCT((données!$L$2:$R$2=$I164)*(données!$A$3:$A$17=W$1)*(données!$B$3:$B$17=W$2)*données!$L$3:$R$17)*$W164)+(SUMPRODUCT((données!$L$2:$R$2=$I164)*(données!$A$3:$A$17=AA$1)*(données!$B$3:$B$17=AA$2)*données!$L$3:$R$17)*$AA164),2)</f>
        <v>0</v>
      </c>
      <c r="AE164" s="75" cm="1">
        <f t="array" aca="1" ref="AE164" ca="1">IFERROR(_xlfn.XLOOKUP(AE$1,INDIRECT("'"&amp;$A164&amp;"'!$a:$a"),INDIRECT("'"&amp;$A164&amp;"'!$f:$f"),FALSE),0)</f>
        <v>0</v>
      </c>
      <c r="AF164" s="75">
        <f t="shared" ca="1" si="33"/>
        <v>0</v>
      </c>
      <c r="AG164" s="75">
        <f t="shared" ca="1" si="34"/>
        <v>0</v>
      </c>
      <c r="AH164" s="74" cm="1">
        <f t="array" aca="1" ref="AH164" ca="1">IFERROR(_xlfn.XLOOKUP(AH$1,INDIRECT("'"&amp;$A164&amp;"'!$A:$A"),INDIRECT("'"&amp;$A164&amp;"'!$b:$b"),FALSE),0)</f>
        <v>0</v>
      </c>
      <c r="AI164" s="74">
        <f ca="1">IFERROR(_xlfn.XLOOKUP($I164,données!$A$33:$A$39,données!$D$33:$D$39,0),0)</f>
        <v>0</v>
      </c>
      <c r="AJ164" s="74">
        <f ca="1">IFERROR(_xlfn.XLOOKUP($I164,données!$A$33:$A$39,données!$E$33:$E$39,0),0)</f>
        <v>0</v>
      </c>
      <c r="AK164" s="74">
        <f ca="1">IFERROR(_xlfn.XLOOKUP($I164,données!$A$33:$A$39,données!$F$33:$F$39,0),0)</f>
        <v>0</v>
      </c>
      <c r="AL164" s="74">
        <f ca="1">IFERROR(_xlfn.XLOOKUP($I164,données!$A$33:$A$39,données!$G$33:$G$39,0),0)</f>
        <v>0</v>
      </c>
      <c r="AM164" s="74">
        <f ca="1">IFERROR(_xlfn.XLOOKUP($I164,données!$A$33:$A$39,données!$H$33:$H$39,0),0)</f>
        <v>0</v>
      </c>
      <c r="AN164" s="74"/>
      <c r="AO164" s="74"/>
      <c r="AP164" s="71"/>
      <c r="AQ164" s="82"/>
    </row>
    <row r="165" spans="1:43" s="68" customFormat="1" ht="14" x14ac:dyDescent="0.2">
      <c r="A165" s="71">
        <f t="shared" si="29"/>
        <v>161</v>
      </c>
      <c r="B165" s="71">
        <f t="shared" ca="1" si="35"/>
        <v>0</v>
      </c>
      <c r="C165" s="71">
        <f t="shared" ca="1" si="35"/>
        <v>0</v>
      </c>
      <c r="D165" s="71">
        <f t="shared" ca="1" si="35"/>
        <v>0</v>
      </c>
      <c r="E165" s="71">
        <f t="shared" ca="1" si="35"/>
        <v>0</v>
      </c>
      <c r="F165" s="71">
        <f t="shared" ca="1" si="37"/>
        <v>0</v>
      </c>
      <c r="G165" s="89">
        <f t="shared" ca="1" si="35"/>
        <v>0</v>
      </c>
      <c r="H165" s="72" cm="1">
        <f t="array" aca="1" ref="H165" ca="1">IFERROR(_xlfn.XLOOKUP(H$1,INDIRECT("'"&amp;$A165&amp;"'!$A:$A"),INDIRECT("'"&amp;$A165&amp;"'!$b:$b"),FALSE),0)</f>
        <v>0</v>
      </c>
      <c r="I165" s="71" cm="1">
        <f t="array" aca="1" ref="I165" ca="1">IFERROR(IF($H165="Oui",_xlfn.XLOOKUP(I$2,INDIRECT("'"&amp;$A165&amp;"'!$A:$A"),INDIRECT("'"&amp;$A165&amp;"'!$b:$b"),FALSE),_xlfn.XLOOKUP(I$1,INDIRECT("'"&amp;$A165&amp;"'!$C$19:$C$25"),INDIRECT("'"&amp;$A165&amp;"'!$A$19:$A$25"),données!$A$39)),0)</f>
        <v>0</v>
      </c>
      <c r="J165" s="73">
        <f t="shared" ca="1" si="31"/>
        <v>0</v>
      </c>
      <c r="K165" s="74">
        <f t="shared" ca="1" si="38"/>
        <v>0</v>
      </c>
      <c r="L165" s="74">
        <f t="shared" ca="1" si="38"/>
        <v>0</v>
      </c>
      <c r="M165" s="74">
        <f t="shared" ca="1" si="38"/>
        <v>0</v>
      </c>
      <c r="N165" s="74">
        <f t="shared" ca="1" si="38"/>
        <v>0</v>
      </c>
      <c r="O165" s="74">
        <f t="shared" ca="1" si="38"/>
        <v>0</v>
      </c>
      <c r="P165" s="74">
        <f t="shared" ca="1" si="38"/>
        <v>0</v>
      </c>
      <c r="Q165" s="74">
        <f t="shared" ca="1" si="38"/>
        <v>0</v>
      </c>
      <c r="R165" s="74">
        <f t="shared" ca="1" si="38"/>
        <v>0</v>
      </c>
      <c r="S165" s="74">
        <f t="shared" ca="1" si="38"/>
        <v>0</v>
      </c>
      <c r="T165" s="74">
        <f t="shared" ca="1" si="38"/>
        <v>0</v>
      </c>
      <c r="U165" s="74">
        <f t="shared" ca="1" si="38"/>
        <v>0</v>
      </c>
      <c r="V165" s="74">
        <f t="shared" ca="1" si="38"/>
        <v>0</v>
      </c>
      <c r="W165" s="74">
        <f t="shared" ca="1" si="38"/>
        <v>0</v>
      </c>
      <c r="X165" s="74">
        <f t="shared" ca="1" si="38"/>
        <v>0</v>
      </c>
      <c r="Y165" s="74">
        <f t="shared" ca="1" si="38"/>
        <v>0</v>
      </c>
      <c r="Z165" s="74">
        <f t="shared" ca="1" si="38"/>
        <v>0</v>
      </c>
      <c r="AA165" s="73">
        <f t="shared" ca="1" si="32"/>
        <v>0</v>
      </c>
      <c r="AB165" s="93"/>
      <c r="AC165" s="75">
        <f ca="1">ROUND(IF($H165="Oui",0,SUMIFS(données!$C$33:$C$39,données!$A$33:$A$39,$I165)),2)</f>
        <v>0</v>
      </c>
      <c r="AD165" s="75" cm="1">
        <f t="array" aca="1" ref="AD165" ca="1">ROUND((SUMPRODUCT((données!$L$2:$R$2=$I165)*(données!$A$3:$A$17=J$1)*(données!$B$3:$B$17=J$2)*données!$L$3:$R$17)*$J165)+(SUMPRODUCT((données!$L$2:$R$2=$I165)*(données!$A$3:$A$17=K$1)*(données!$B$3:$B$17=K$2)*données!$L$3:$R$17)*$K165)+(SUMPRODUCT((données!$L$2:$R$2=$I165)*(données!$A$3:$A$17=L$1)*(données!$B$3:$B$17=L$2)*données!$L$3:$R$17)*$L165)+(SUMPRODUCT((données!$L$2:$R$2=$I165)*(données!$A$3:$A$17=M$1)*(données!$B$3:$B$17=M$2)*données!$L$3:$R$17)*$M165)+(SUMPRODUCT((données!$L$2:$R$2=$I165)*(données!$A$3:$A$17=N$1)*(données!$B$3:$B$17=N$2)*données!$L$3:$R$17)*$N165)+(SUMPRODUCT((données!$L$2:$R$2=$I165)*(données!$A$3:$A$17=O$1)*(données!$B$3:$B$17=O$2)*données!$L$3:$R$17)*$O165)+(SUMPRODUCT((données!$L$2:$R$2=$I165)*(données!$A$3:$A$17=P$1)*(données!$B$3:$B$17=Q$2)*données!$L$3:$R$17)*$P165)+(SUMPRODUCT((données!$L$2:$R$2=$I165)*(données!$A$3:$A$17=Q$1)*(données!$B$3:$B$17=Q$2)*données!$L$3:$R$17)*$Q165)+(SUMPRODUCT((données!$L$2:$R$2=$I165)*(données!$A$3:$A$17=R$1)*(données!$B$3:$B$17=R$2)*données!$L$3:$R$17)*$R165)+(SUMPRODUCT((données!$L$2:$R$2=$I165)*(données!$A$3:$A$17=S$1)*(données!$B$3:$B$17=S$2)*données!$L$3:$R$17)*$S165)+(SUMPRODUCT((données!$L$2:$R$2=$I165)*(données!$A$3:$A$17=T$1)*(données!$B$3:$B$17=T$2)*données!$L$3:$R$17)*$T165)+(SUMPRODUCT((données!$L$2:$R$2=$I165)*(données!$A$3:$A$17=U$1)*(données!$B$3:$B$17=U$2)*données!$L$3:$R$17)*$U165)+(SUMPRODUCT((données!$L$2:$R$2=$I165)*(données!$A$3:$A$17=V$1)*(données!$B$3:$B$17=V$2)*données!$L$3:$R$17)*$V165)+(SUMPRODUCT((données!$L$2:$R$2=$I165)*(données!$A$3:$A$17=W$1)*(données!$B$3:$B$17=W$2)*données!$L$3:$R$17)*$W165)+(SUMPRODUCT((données!$L$2:$R$2=$I165)*(données!$A$3:$A$17=AA$1)*(données!$B$3:$B$17=AA$2)*données!$L$3:$R$17)*$AA165),2)</f>
        <v>0</v>
      </c>
      <c r="AE165" s="75" cm="1">
        <f t="array" aca="1" ref="AE165" ca="1">IFERROR(_xlfn.XLOOKUP(AE$1,INDIRECT("'"&amp;$A165&amp;"'!$a:$a"),INDIRECT("'"&amp;$A165&amp;"'!$f:$f"),FALSE),0)</f>
        <v>0</v>
      </c>
      <c r="AF165" s="75">
        <f t="shared" ca="1" si="33"/>
        <v>0</v>
      </c>
      <c r="AG165" s="75">
        <f t="shared" ca="1" si="34"/>
        <v>0</v>
      </c>
      <c r="AH165" s="74" cm="1">
        <f t="array" aca="1" ref="AH165" ca="1">IFERROR(_xlfn.XLOOKUP(AH$1,INDIRECT("'"&amp;$A165&amp;"'!$A:$A"),INDIRECT("'"&amp;$A165&amp;"'!$b:$b"),FALSE),0)</f>
        <v>0</v>
      </c>
      <c r="AI165" s="74">
        <f ca="1">IFERROR(_xlfn.XLOOKUP($I165,données!$A$33:$A$39,données!$D$33:$D$39,0),0)</f>
        <v>0</v>
      </c>
      <c r="AJ165" s="74">
        <f ca="1">IFERROR(_xlfn.XLOOKUP($I165,données!$A$33:$A$39,données!$E$33:$E$39,0),0)</f>
        <v>0</v>
      </c>
      <c r="AK165" s="74">
        <f ca="1">IFERROR(_xlfn.XLOOKUP($I165,données!$A$33:$A$39,données!$F$33:$F$39,0),0)</f>
        <v>0</v>
      </c>
      <c r="AL165" s="74">
        <f ca="1">IFERROR(_xlfn.XLOOKUP($I165,données!$A$33:$A$39,données!$G$33:$G$39,0),0)</f>
        <v>0</v>
      </c>
      <c r="AM165" s="74">
        <f ca="1">IFERROR(_xlfn.XLOOKUP($I165,données!$A$33:$A$39,données!$H$33:$H$39,0),0)</f>
        <v>0</v>
      </c>
      <c r="AN165" s="74"/>
      <c r="AO165" s="74"/>
      <c r="AP165" s="71"/>
      <c r="AQ165" s="82"/>
    </row>
    <row r="166" spans="1:43" s="68" customFormat="1" ht="14" x14ac:dyDescent="0.2">
      <c r="A166" s="71">
        <f t="shared" si="29"/>
        <v>162</v>
      </c>
      <c r="B166" s="71">
        <f t="shared" ca="1" si="35"/>
        <v>0</v>
      </c>
      <c r="C166" s="71">
        <f t="shared" ca="1" si="35"/>
        <v>0</v>
      </c>
      <c r="D166" s="71">
        <f t="shared" ca="1" si="35"/>
        <v>0</v>
      </c>
      <c r="E166" s="71">
        <f t="shared" ca="1" si="35"/>
        <v>0</v>
      </c>
      <c r="F166" s="71">
        <f t="shared" ca="1" si="37"/>
        <v>0</v>
      </c>
      <c r="G166" s="89">
        <f t="shared" ca="1" si="35"/>
        <v>0</v>
      </c>
      <c r="H166" s="72" cm="1">
        <f t="array" aca="1" ref="H166" ca="1">IFERROR(_xlfn.XLOOKUP(H$1,INDIRECT("'"&amp;$A166&amp;"'!$A:$A"),INDIRECT("'"&amp;$A166&amp;"'!$b:$b"),FALSE),0)</f>
        <v>0</v>
      </c>
      <c r="I166" s="71" cm="1">
        <f t="array" aca="1" ref="I166" ca="1">IFERROR(IF($H166="Oui",_xlfn.XLOOKUP(I$2,INDIRECT("'"&amp;$A166&amp;"'!$A:$A"),INDIRECT("'"&amp;$A166&amp;"'!$b:$b"),FALSE),_xlfn.XLOOKUP(I$1,INDIRECT("'"&amp;$A166&amp;"'!$C$19:$C$25"),INDIRECT("'"&amp;$A166&amp;"'!$A$19:$A$25"),données!$A$39)),0)</f>
        <v>0</v>
      </c>
      <c r="J166" s="73">
        <f t="shared" ca="1" si="31"/>
        <v>0</v>
      </c>
      <c r="K166" s="74">
        <f t="shared" ca="1" si="38"/>
        <v>0</v>
      </c>
      <c r="L166" s="74">
        <f t="shared" ca="1" si="38"/>
        <v>0</v>
      </c>
      <c r="M166" s="74">
        <f t="shared" ca="1" si="38"/>
        <v>0</v>
      </c>
      <c r="N166" s="74">
        <f t="shared" ca="1" si="38"/>
        <v>0</v>
      </c>
      <c r="O166" s="74">
        <f t="shared" ca="1" si="38"/>
        <v>0</v>
      </c>
      <c r="P166" s="74">
        <f t="shared" ca="1" si="38"/>
        <v>0</v>
      </c>
      <c r="Q166" s="74">
        <f t="shared" ca="1" si="38"/>
        <v>0</v>
      </c>
      <c r="R166" s="74">
        <f t="shared" ca="1" si="38"/>
        <v>0</v>
      </c>
      <c r="S166" s="74">
        <f t="shared" ca="1" si="38"/>
        <v>0</v>
      </c>
      <c r="T166" s="74">
        <f t="shared" ca="1" si="38"/>
        <v>0</v>
      </c>
      <c r="U166" s="74">
        <f t="shared" ca="1" si="38"/>
        <v>0</v>
      </c>
      <c r="V166" s="74">
        <f t="shared" ca="1" si="38"/>
        <v>0</v>
      </c>
      <c r="W166" s="74">
        <f t="shared" ca="1" si="38"/>
        <v>0</v>
      </c>
      <c r="X166" s="74">
        <f t="shared" ca="1" si="38"/>
        <v>0</v>
      </c>
      <c r="Y166" s="74">
        <f t="shared" ca="1" si="38"/>
        <v>0</v>
      </c>
      <c r="Z166" s="74">
        <f t="shared" ca="1" si="38"/>
        <v>0</v>
      </c>
      <c r="AA166" s="73">
        <f t="shared" ca="1" si="32"/>
        <v>0</v>
      </c>
      <c r="AB166" s="93"/>
      <c r="AC166" s="75">
        <f ca="1">ROUND(IF($H166="Oui",0,SUMIFS(données!$C$33:$C$39,données!$A$33:$A$39,$I166)),2)</f>
        <v>0</v>
      </c>
      <c r="AD166" s="75" cm="1">
        <f t="array" aca="1" ref="AD166" ca="1">ROUND((SUMPRODUCT((données!$L$2:$R$2=$I166)*(données!$A$3:$A$17=J$1)*(données!$B$3:$B$17=J$2)*données!$L$3:$R$17)*$J166)+(SUMPRODUCT((données!$L$2:$R$2=$I166)*(données!$A$3:$A$17=K$1)*(données!$B$3:$B$17=K$2)*données!$L$3:$R$17)*$K166)+(SUMPRODUCT((données!$L$2:$R$2=$I166)*(données!$A$3:$A$17=L$1)*(données!$B$3:$B$17=L$2)*données!$L$3:$R$17)*$L166)+(SUMPRODUCT((données!$L$2:$R$2=$I166)*(données!$A$3:$A$17=M$1)*(données!$B$3:$B$17=M$2)*données!$L$3:$R$17)*$M166)+(SUMPRODUCT((données!$L$2:$R$2=$I166)*(données!$A$3:$A$17=N$1)*(données!$B$3:$B$17=N$2)*données!$L$3:$R$17)*$N166)+(SUMPRODUCT((données!$L$2:$R$2=$I166)*(données!$A$3:$A$17=O$1)*(données!$B$3:$B$17=O$2)*données!$L$3:$R$17)*$O166)+(SUMPRODUCT((données!$L$2:$R$2=$I166)*(données!$A$3:$A$17=P$1)*(données!$B$3:$B$17=Q$2)*données!$L$3:$R$17)*$P166)+(SUMPRODUCT((données!$L$2:$R$2=$I166)*(données!$A$3:$A$17=Q$1)*(données!$B$3:$B$17=Q$2)*données!$L$3:$R$17)*$Q166)+(SUMPRODUCT((données!$L$2:$R$2=$I166)*(données!$A$3:$A$17=R$1)*(données!$B$3:$B$17=R$2)*données!$L$3:$R$17)*$R166)+(SUMPRODUCT((données!$L$2:$R$2=$I166)*(données!$A$3:$A$17=S$1)*(données!$B$3:$B$17=S$2)*données!$L$3:$R$17)*$S166)+(SUMPRODUCT((données!$L$2:$R$2=$I166)*(données!$A$3:$A$17=T$1)*(données!$B$3:$B$17=T$2)*données!$L$3:$R$17)*$T166)+(SUMPRODUCT((données!$L$2:$R$2=$I166)*(données!$A$3:$A$17=U$1)*(données!$B$3:$B$17=U$2)*données!$L$3:$R$17)*$U166)+(SUMPRODUCT((données!$L$2:$R$2=$I166)*(données!$A$3:$A$17=V$1)*(données!$B$3:$B$17=V$2)*données!$L$3:$R$17)*$V166)+(SUMPRODUCT((données!$L$2:$R$2=$I166)*(données!$A$3:$A$17=W$1)*(données!$B$3:$B$17=W$2)*données!$L$3:$R$17)*$W166)+(SUMPRODUCT((données!$L$2:$R$2=$I166)*(données!$A$3:$A$17=AA$1)*(données!$B$3:$B$17=AA$2)*données!$L$3:$R$17)*$AA166),2)</f>
        <v>0</v>
      </c>
      <c r="AE166" s="75" cm="1">
        <f t="array" aca="1" ref="AE166" ca="1">IFERROR(_xlfn.XLOOKUP(AE$1,INDIRECT("'"&amp;$A166&amp;"'!$a:$a"),INDIRECT("'"&amp;$A166&amp;"'!$f:$f"),FALSE),0)</f>
        <v>0</v>
      </c>
      <c r="AF166" s="75">
        <f t="shared" ca="1" si="33"/>
        <v>0</v>
      </c>
      <c r="AG166" s="75">
        <f t="shared" ca="1" si="34"/>
        <v>0</v>
      </c>
      <c r="AH166" s="74" cm="1">
        <f t="array" aca="1" ref="AH166" ca="1">IFERROR(_xlfn.XLOOKUP(AH$1,INDIRECT("'"&amp;$A166&amp;"'!$A:$A"),INDIRECT("'"&amp;$A166&amp;"'!$b:$b"),FALSE),0)</f>
        <v>0</v>
      </c>
      <c r="AI166" s="74">
        <f ca="1">IFERROR(_xlfn.XLOOKUP($I166,données!$A$33:$A$39,données!$D$33:$D$39,0),0)</f>
        <v>0</v>
      </c>
      <c r="AJ166" s="74">
        <f ca="1">IFERROR(_xlfn.XLOOKUP($I166,données!$A$33:$A$39,données!$E$33:$E$39,0),0)</f>
        <v>0</v>
      </c>
      <c r="AK166" s="74">
        <f ca="1">IFERROR(_xlfn.XLOOKUP($I166,données!$A$33:$A$39,données!$F$33:$F$39,0),0)</f>
        <v>0</v>
      </c>
      <c r="AL166" s="74">
        <f ca="1">IFERROR(_xlfn.XLOOKUP($I166,données!$A$33:$A$39,données!$G$33:$G$39,0),0)</f>
        <v>0</v>
      </c>
      <c r="AM166" s="74">
        <f ca="1">IFERROR(_xlfn.XLOOKUP($I166,données!$A$33:$A$39,données!$H$33:$H$39,0),0)</f>
        <v>0</v>
      </c>
      <c r="AN166" s="74"/>
      <c r="AO166" s="74"/>
      <c r="AP166" s="71"/>
      <c r="AQ166" s="82"/>
    </row>
    <row r="167" spans="1:43" s="68" customFormat="1" ht="14" x14ac:dyDescent="0.2">
      <c r="A167" s="71">
        <f t="shared" si="29"/>
        <v>163</v>
      </c>
      <c r="B167" s="71">
        <f t="shared" ca="1" si="35"/>
        <v>0</v>
      </c>
      <c r="C167" s="71">
        <f t="shared" ca="1" si="35"/>
        <v>0</v>
      </c>
      <c r="D167" s="71">
        <f t="shared" ca="1" si="35"/>
        <v>0</v>
      </c>
      <c r="E167" s="71">
        <f t="shared" ca="1" si="35"/>
        <v>0</v>
      </c>
      <c r="F167" s="71">
        <f t="shared" ca="1" si="37"/>
        <v>0</v>
      </c>
      <c r="G167" s="89">
        <f t="shared" ca="1" si="35"/>
        <v>0</v>
      </c>
      <c r="H167" s="72" cm="1">
        <f t="array" aca="1" ref="H167" ca="1">IFERROR(_xlfn.XLOOKUP(H$1,INDIRECT("'"&amp;$A167&amp;"'!$A:$A"),INDIRECT("'"&amp;$A167&amp;"'!$b:$b"),FALSE),0)</f>
        <v>0</v>
      </c>
      <c r="I167" s="71" cm="1">
        <f t="array" aca="1" ref="I167" ca="1">IFERROR(IF($H167="Oui",_xlfn.XLOOKUP(I$2,INDIRECT("'"&amp;$A167&amp;"'!$A:$A"),INDIRECT("'"&amp;$A167&amp;"'!$b:$b"),FALSE),_xlfn.XLOOKUP(I$1,INDIRECT("'"&amp;$A167&amp;"'!$C$19:$C$25"),INDIRECT("'"&amp;$A167&amp;"'!$A$19:$A$25"),données!$A$39)),0)</f>
        <v>0</v>
      </c>
      <c r="J167" s="73">
        <f t="shared" ca="1" si="31"/>
        <v>0</v>
      </c>
      <c r="K167" s="74">
        <f t="shared" ca="1" si="38"/>
        <v>0</v>
      </c>
      <c r="L167" s="74">
        <f t="shared" ca="1" si="38"/>
        <v>0</v>
      </c>
      <c r="M167" s="74">
        <f t="shared" ca="1" si="38"/>
        <v>0</v>
      </c>
      <c r="N167" s="74">
        <f t="shared" ca="1" si="38"/>
        <v>0</v>
      </c>
      <c r="O167" s="74">
        <f t="shared" ca="1" si="38"/>
        <v>0</v>
      </c>
      <c r="P167" s="74">
        <f t="shared" ca="1" si="38"/>
        <v>0</v>
      </c>
      <c r="Q167" s="74">
        <f t="shared" ca="1" si="38"/>
        <v>0</v>
      </c>
      <c r="R167" s="74">
        <f t="shared" ca="1" si="38"/>
        <v>0</v>
      </c>
      <c r="S167" s="74">
        <f t="shared" ca="1" si="38"/>
        <v>0</v>
      </c>
      <c r="T167" s="74">
        <f t="shared" ca="1" si="38"/>
        <v>0</v>
      </c>
      <c r="U167" s="74">
        <f t="shared" ca="1" si="38"/>
        <v>0</v>
      </c>
      <c r="V167" s="74">
        <f t="shared" ca="1" si="38"/>
        <v>0</v>
      </c>
      <c r="W167" s="74">
        <f t="shared" ca="1" si="38"/>
        <v>0</v>
      </c>
      <c r="X167" s="74">
        <f t="shared" ca="1" si="38"/>
        <v>0</v>
      </c>
      <c r="Y167" s="74">
        <f t="shared" ca="1" si="38"/>
        <v>0</v>
      </c>
      <c r="Z167" s="74">
        <f t="shared" ca="1" si="38"/>
        <v>0</v>
      </c>
      <c r="AA167" s="73">
        <f t="shared" ca="1" si="32"/>
        <v>0</v>
      </c>
      <c r="AB167" s="93"/>
      <c r="AC167" s="75">
        <f ca="1">ROUND(IF($H167="Oui",0,SUMIFS(données!$C$33:$C$39,données!$A$33:$A$39,$I167)),2)</f>
        <v>0</v>
      </c>
      <c r="AD167" s="75" cm="1">
        <f t="array" aca="1" ref="AD167" ca="1">ROUND((SUMPRODUCT((données!$L$2:$R$2=$I167)*(données!$A$3:$A$17=J$1)*(données!$B$3:$B$17=J$2)*données!$L$3:$R$17)*$J167)+(SUMPRODUCT((données!$L$2:$R$2=$I167)*(données!$A$3:$A$17=K$1)*(données!$B$3:$B$17=K$2)*données!$L$3:$R$17)*$K167)+(SUMPRODUCT((données!$L$2:$R$2=$I167)*(données!$A$3:$A$17=L$1)*(données!$B$3:$B$17=L$2)*données!$L$3:$R$17)*$L167)+(SUMPRODUCT((données!$L$2:$R$2=$I167)*(données!$A$3:$A$17=M$1)*(données!$B$3:$B$17=M$2)*données!$L$3:$R$17)*$M167)+(SUMPRODUCT((données!$L$2:$R$2=$I167)*(données!$A$3:$A$17=N$1)*(données!$B$3:$B$17=N$2)*données!$L$3:$R$17)*$N167)+(SUMPRODUCT((données!$L$2:$R$2=$I167)*(données!$A$3:$A$17=O$1)*(données!$B$3:$B$17=O$2)*données!$L$3:$R$17)*$O167)+(SUMPRODUCT((données!$L$2:$R$2=$I167)*(données!$A$3:$A$17=P$1)*(données!$B$3:$B$17=Q$2)*données!$L$3:$R$17)*$P167)+(SUMPRODUCT((données!$L$2:$R$2=$I167)*(données!$A$3:$A$17=Q$1)*(données!$B$3:$B$17=Q$2)*données!$L$3:$R$17)*$Q167)+(SUMPRODUCT((données!$L$2:$R$2=$I167)*(données!$A$3:$A$17=R$1)*(données!$B$3:$B$17=R$2)*données!$L$3:$R$17)*$R167)+(SUMPRODUCT((données!$L$2:$R$2=$I167)*(données!$A$3:$A$17=S$1)*(données!$B$3:$B$17=S$2)*données!$L$3:$R$17)*$S167)+(SUMPRODUCT((données!$L$2:$R$2=$I167)*(données!$A$3:$A$17=T$1)*(données!$B$3:$B$17=T$2)*données!$L$3:$R$17)*$T167)+(SUMPRODUCT((données!$L$2:$R$2=$I167)*(données!$A$3:$A$17=U$1)*(données!$B$3:$B$17=U$2)*données!$L$3:$R$17)*$U167)+(SUMPRODUCT((données!$L$2:$R$2=$I167)*(données!$A$3:$A$17=V$1)*(données!$B$3:$B$17=V$2)*données!$L$3:$R$17)*$V167)+(SUMPRODUCT((données!$L$2:$R$2=$I167)*(données!$A$3:$A$17=W$1)*(données!$B$3:$B$17=W$2)*données!$L$3:$R$17)*$W167)+(SUMPRODUCT((données!$L$2:$R$2=$I167)*(données!$A$3:$A$17=AA$1)*(données!$B$3:$B$17=AA$2)*données!$L$3:$R$17)*$AA167),2)</f>
        <v>0</v>
      </c>
      <c r="AE167" s="75" cm="1">
        <f t="array" aca="1" ref="AE167" ca="1">IFERROR(_xlfn.XLOOKUP(AE$1,INDIRECT("'"&amp;$A167&amp;"'!$a:$a"),INDIRECT("'"&amp;$A167&amp;"'!$f:$f"),FALSE),0)</f>
        <v>0</v>
      </c>
      <c r="AF167" s="75">
        <f t="shared" ca="1" si="33"/>
        <v>0</v>
      </c>
      <c r="AG167" s="75">
        <f t="shared" ca="1" si="34"/>
        <v>0</v>
      </c>
      <c r="AH167" s="74" cm="1">
        <f t="array" aca="1" ref="AH167" ca="1">IFERROR(_xlfn.XLOOKUP(AH$1,INDIRECT("'"&amp;$A167&amp;"'!$A:$A"),INDIRECT("'"&amp;$A167&amp;"'!$b:$b"),FALSE),0)</f>
        <v>0</v>
      </c>
      <c r="AI167" s="74">
        <f ca="1">IFERROR(_xlfn.XLOOKUP($I167,données!$A$33:$A$39,données!$D$33:$D$39,0),0)</f>
        <v>0</v>
      </c>
      <c r="AJ167" s="74">
        <f ca="1">IFERROR(_xlfn.XLOOKUP($I167,données!$A$33:$A$39,données!$E$33:$E$39,0),0)</f>
        <v>0</v>
      </c>
      <c r="AK167" s="74">
        <f ca="1">IFERROR(_xlfn.XLOOKUP($I167,données!$A$33:$A$39,données!$F$33:$F$39,0),0)</f>
        <v>0</v>
      </c>
      <c r="AL167" s="74">
        <f ca="1">IFERROR(_xlfn.XLOOKUP($I167,données!$A$33:$A$39,données!$G$33:$G$39,0),0)</f>
        <v>0</v>
      </c>
      <c r="AM167" s="74">
        <f ca="1">IFERROR(_xlfn.XLOOKUP($I167,données!$A$33:$A$39,données!$H$33:$H$39,0),0)</f>
        <v>0</v>
      </c>
      <c r="AN167" s="74"/>
      <c r="AO167" s="74"/>
      <c r="AP167" s="71"/>
      <c r="AQ167" s="82"/>
    </row>
    <row r="168" spans="1:43" s="68" customFormat="1" ht="14" x14ac:dyDescent="0.2">
      <c r="A168" s="71">
        <f t="shared" si="29"/>
        <v>164</v>
      </c>
      <c r="B168" s="71">
        <f t="shared" ca="1" si="35"/>
        <v>0</v>
      </c>
      <c r="C168" s="71">
        <f t="shared" ca="1" si="35"/>
        <v>0</v>
      </c>
      <c r="D168" s="71">
        <f t="shared" ca="1" si="35"/>
        <v>0</v>
      </c>
      <c r="E168" s="71">
        <f t="shared" ca="1" si="35"/>
        <v>0</v>
      </c>
      <c r="F168" s="71">
        <f t="shared" ca="1" si="37"/>
        <v>0</v>
      </c>
      <c r="G168" s="89">
        <f t="shared" ca="1" si="35"/>
        <v>0</v>
      </c>
      <c r="H168" s="72" cm="1">
        <f t="array" aca="1" ref="H168" ca="1">IFERROR(_xlfn.XLOOKUP(H$1,INDIRECT("'"&amp;$A168&amp;"'!$A:$A"),INDIRECT("'"&amp;$A168&amp;"'!$b:$b"),FALSE),0)</f>
        <v>0</v>
      </c>
      <c r="I168" s="71" cm="1">
        <f t="array" aca="1" ref="I168" ca="1">IFERROR(IF($H168="Oui",_xlfn.XLOOKUP(I$2,INDIRECT("'"&amp;$A168&amp;"'!$A:$A"),INDIRECT("'"&amp;$A168&amp;"'!$b:$b"),FALSE),_xlfn.XLOOKUP(I$1,INDIRECT("'"&amp;$A168&amp;"'!$C$19:$C$25"),INDIRECT("'"&amp;$A168&amp;"'!$A$19:$A$25"),données!$A$39)),0)</f>
        <v>0</v>
      </c>
      <c r="J168" s="73">
        <f t="shared" ca="1" si="31"/>
        <v>0</v>
      </c>
      <c r="K168" s="74">
        <f t="shared" ca="1" si="38"/>
        <v>0</v>
      </c>
      <c r="L168" s="74">
        <f t="shared" ca="1" si="38"/>
        <v>0</v>
      </c>
      <c r="M168" s="74">
        <f t="shared" ca="1" si="38"/>
        <v>0</v>
      </c>
      <c r="N168" s="74">
        <f t="shared" ca="1" si="38"/>
        <v>0</v>
      </c>
      <c r="O168" s="74">
        <f t="shared" ca="1" si="38"/>
        <v>0</v>
      </c>
      <c r="P168" s="74">
        <f t="shared" ca="1" si="38"/>
        <v>0</v>
      </c>
      <c r="Q168" s="74">
        <f t="shared" ca="1" si="38"/>
        <v>0</v>
      </c>
      <c r="R168" s="74">
        <f t="shared" ca="1" si="38"/>
        <v>0</v>
      </c>
      <c r="S168" s="74">
        <f t="shared" ca="1" si="38"/>
        <v>0</v>
      </c>
      <c r="T168" s="74">
        <f t="shared" ca="1" si="38"/>
        <v>0</v>
      </c>
      <c r="U168" s="74">
        <f t="shared" ca="1" si="38"/>
        <v>0</v>
      </c>
      <c r="V168" s="74">
        <f t="shared" ca="1" si="38"/>
        <v>0</v>
      </c>
      <c r="W168" s="74">
        <f t="shared" ca="1" si="38"/>
        <v>0</v>
      </c>
      <c r="X168" s="74">
        <f t="shared" ca="1" si="38"/>
        <v>0</v>
      </c>
      <c r="Y168" s="74">
        <f t="shared" ca="1" si="38"/>
        <v>0</v>
      </c>
      <c r="Z168" s="74">
        <f t="shared" ca="1" si="38"/>
        <v>0</v>
      </c>
      <c r="AA168" s="73">
        <f t="shared" ca="1" si="32"/>
        <v>0</v>
      </c>
      <c r="AB168" s="93"/>
      <c r="AC168" s="75">
        <f ca="1">ROUND(IF($H168="Oui",0,SUMIFS(données!$C$33:$C$39,données!$A$33:$A$39,$I168)),2)</f>
        <v>0</v>
      </c>
      <c r="AD168" s="75" cm="1">
        <f t="array" aca="1" ref="AD168" ca="1">ROUND((SUMPRODUCT((données!$L$2:$R$2=$I168)*(données!$A$3:$A$17=J$1)*(données!$B$3:$B$17=J$2)*données!$L$3:$R$17)*$J168)+(SUMPRODUCT((données!$L$2:$R$2=$I168)*(données!$A$3:$A$17=K$1)*(données!$B$3:$B$17=K$2)*données!$L$3:$R$17)*$K168)+(SUMPRODUCT((données!$L$2:$R$2=$I168)*(données!$A$3:$A$17=L$1)*(données!$B$3:$B$17=L$2)*données!$L$3:$R$17)*$L168)+(SUMPRODUCT((données!$L$2:$R$2=$I168)*(données!$A$3:$A$17=M$1)*(données!$B$3:$B$17=M$2)*données!$L$3:$R$17)*$M168)+(SUMPRODUCT((données!$L$2:$R$2=$I168)*(données!$A$3:$A$17=N$1)*(données!$B$3:$B$17=N$2)*données!$L$3:$R$17)*$N168)+(SUMPRODUCT((données!$L$2:$R$2=$I168)*(données!$A$3:$A$17=O$1)*(données!$B$3:$B$17=O$2)*données!$L$3:$R$17)*$O168)+(SUMPRODUCT((données!$L$2:$R$2=$I168)*(données!$A$3:$A$17=P$1)*(données!$B$3:$B$17=Q$2)*données!$L$3:$R$17)*$P168)+(SUMPRODUCT((données!$L$2:$R$2=$I168)*(données!$A$3:$A$17=Q$1)*(données!$B$3:$B$17=Q$2)*données!$L$3:$R$17)*$Q168)+(SUMPRODUCT((données!$L$2:$R$2=$I168)*(données!$A$3:$A$17=R$1)*(données!$B$3:$B$17=R$2)*données!$L$3:$R$17)*$R168)+(SUMPRODUCT((données!$L$2:$R$2=$I168)*(données!$A$3:$A$17=S$1)*(données!$B$3:$B$17=S$2)*données!$L$3:$R$17)*$S168)+(SUMPRODUCT((données!$L$2:$R$2=$I168)*(données!$A$3:$A$17=T$1)*(données!$B$3:$B$17=T$2)*données!$L$3:$R$17)*$T168)+(SUMPRODUCT((données!$L$2:$R$2=$I168)*(données!$A$3:$A$17=U$1)*(données!$B$3:$B$17=U$2)*données!$L$3:$R$17)*$U168)+(SUMPRODUCT((données!$L$2:$R$2=$I168)*(données!$A$3:$A$17=V$1)*(données!$B$3:$B$17=V$2)*données!$L$3:$R$17)*$V168)+(SUMPRODUCT((données!$L$2:$R$2=$I168)*(données!$A$3:$A$17=W$1)*(données!$B$3:$B$17=W$2)*données!$L$3:$R$17)*$W168)+(SUMPRODUCT((données!$L$2:$R$2=$I168)*(données!$A$3:$A$17=AA$1)*(données!$B$3:$B$17=AA$2)*données!$L$3:$R$17)*$AA168),2)</f>
        <v>0</v>
      </c>
      <c r="AE168" s="75" cm="1">
        <f t="array" aca="1" ref="AE168" ca="1">IFERROR(_xlfn.XLOOKUP(AE$1,INDIRECT("'"&amp;$A168&amp;"'!$a:$a"),INDIRECT("'"&amp;$A168&amp;"'!$f:$f"),FALSE),0)</f>
        <v>0</v>
      </c>
      <c r="AF168" s="75">
        <f t="shared" ca="1" si="33"/>
        <v>0</v>
      </c>
      <c r="AG168" s="75">
        <f t="shared" ca="1" si="34"/>
        <v>0</v>
      </c>
      <c r="AH168" s="74" cm="1">
        <f t="array" aca="1" ref="AH168" ca="1">IFERROR(_xlfn.XLOOKUP(AH$1,INDIRECT("'"&amp;$A168&amp;"'!$A:$A"),INDIRECT("'"&amp;$A168&amp;"'!$b:$b"),FALSE),0)</f>
        <v>0</v>
      </c>
      <c r="AI168" s="74">
        <f ca="1">IFERROR(_xlfn.XLOOKUP($I168,données!$A$33:$A$39,données!$D$33:$D$39,0),0)</f>
        <v>0</v>
      </c>
      <c r="AJ168" s="74">
        <f ca="1">IFERROR(_xlfn.XLOOKUP($I168,données!$A$33:$A$39,données!$E$33:$E$39,0),0)</f>
        <v>0</v>
      </c>
      <c r="AK168" s="74">
        <f ca="1">IFERROR(_xlfn.XLOOKUP($I168,données!$A$33:$A$39,données!$F$33:$F$39,0),0)</f>
        <v>0</v>
      </c>
      <c r="AL168" s="74">
        <f ca="1">IFERROR(_xlfn.XLOOKUP($I168,données!$A$33:$A$39,données!$G$33:$G$39,0),0)</f>
        <v>0</v>
      </c>
      <c r="AM168" s="74">
        <f ca="1">IFERROR(_xlfn.XLOOKUP($I168,données!$A$33:$A$39,données!$H$33:$H$39,0),0)</f>
        <v>0</v>
      </c>
      <c r="AN168" s="74"/>
      <c r="AO168" s="74"/>
      <c r="AP168" s="71"/>
      <c r="AQ168" s="82"/>
    </row>
    <row r="169" spans="1:43" s="68" customFormat="1" ht="14" x14ac:dyDescent="0.2">
      <c r="A169" s="71">
        <f t="shared" si="29"/>
        <v>165</v>
      </c>
      <c r="B169" s="71">
        <f t="shared" ca="1" si="35"/>
        <v>0</v>
      </c>
      <c r="C169" s="71">
        <f t="shared" ca="1" si="35"/>
        <v>0</v>
      </c>
      <c r="D169" s="71">
        <f t="shared" ca="1" si="35"/>
        <v>0</v>
      </c>
      <c r="E169" s="71">
        <f t="shared" ca="1" si="35"/>
        <v>0</v>
      </c>
      <c r="F169" s="71">
        <f t="shared" ca="1" si="37"/>
        <v>0</v>
      </c>
      <c r="G169" s="89">
        <f t="shared" ca="1" si="35"/>
        <v>0</v>
      </c>
      <c r="H169" s="72" cm="1">
        <f t="array" aca="1" ref="H169" ca="1">IFERROR(_xlfn.XLOOKUP(H$1,INDIRECT("'"&amp;$A169&amp;"'!$A:$A"),INDIRECT("'"&amp;$A169&amp;"'!$b:$b"),FALSE),0)</f>
        <v>0</v>
      </c>
      <c r="I169" s="71" cm="1">
        <f t="array" aca="1" ref="I169" ca="1">IFERROR(IF($H169="Oui",_xlfn.XLOOKUP(I$2,INDIRECT("'"&amp;$A169&amp;"'!$A:$A"),INDIRECT("'"&amp;$A169&amp;"'!$b:$b"),FALSE),_xlfn.XLOOKUP(I$1,INDIRECT("'"&amp;$A169&amp;"'!$C$19:$C$25"),INDIRECT("'"&amp;$A169&amp;"'!$A$19:$A$25"),données!$A$39)),0)</f>
        <v>0</v>
      </c>
      <c r="J169" s="73">
        <f t="shared" ca="1" si="31"/>
        <v>0</v>
      </c>
      <c r="K169" s="74">
        <f t="shared" ca="1" si="38"/>
        <v>0</v>
      </c>
      <c r="L169" s="74">
        <f t="shared" ca="1" si="38"/>
        <v>0</v>
      </c>
      <c r="M169" s="74">
        <f t="shared" ca="1" si="38"/>
        <v>0</v>
      </c>
      <c r="N169" s="74">
        <f t="shared" ca="1" si="38"/>
        <v>0</v>
      </c>
      <c r="O169" s="74">
        <f t="shared" ca="1" si="38"/>
        <v>0</v>
      </c>
      <c r="P169" s="74">
        <f t="shared" ca="1" si="38"/>
        <v>0</v>
      </c>
      <c r="Q169" s="74">
        <f t="shared" ca="1" si="38"/>
        <v>0</v>
      </c>
      <c r="R169" s="74">
        <f t="shared" ca="1" si="38"/>
        <v>0</v>
      </c>
      <c r="S169" s="74">
        <f t="shared" ca="1" si="38"/>
        <v>0</v>
      </c>
      <c r="T169" s="74">
        <f t="shared" ca="1" si="38"/>
        <v>0</v>
      </c>
      <c r="U169" s="74">
        <f t="shared" ca="1" si="38"/>
        <v>0</v>
      </c>
      <c r="V169" s="74">
        <f t="shared" ca="1" si="38"/>
        <v>0</v>
      </c>
      <c r="W169" s="74">
        <f t="shared" ca="1" si="38"/>
        <v>0</v>
      </c>
      <c r="X169" s="74">
        <f t="shared" ca="1" si="38"/>
        <v>0</v>
      </c>
      <c r="Y169" s="74">
        <f t="shared" ca="1" si="38"/>
        <v>0</v>
      </c>
      <c r="Z169" s="74">
        <f t="shared" ca="1" si="38"/>
        <v>0</v>
      </c>
      <c r="AA169" s="73">
        <f t="shared" ca="1" si="32"/>
        <v>0</v>
      </c>
      <c r="AB169" s="93"/>
      <c r="AC169" s="75">
        <f ca="1">ROUND(IF($H169="Oui",0,SUMIFS(données!$C$33:$C$39,données!$A$33:$A$39,$I169)),2)</f>
        <v>0</v>
      </c>
      <c r="AD169" s="75" cm="1">
        <f t="array" aca="1" ref="AD169" ca="1">ROUND((SUMPRODUCT((données!$L$2:$R$2=$I169)*(données!$A$3:$A$17=J$1)*(données!$B$3:$B$17=J$2)*données!$L$3:$R$17)*$J169)+(SUMPRODUCT((données!$L$2:$R$2=$I169)*(données!$A$3:$A$17=K$1)*(données!$B$3:$B$17=K$2)*données!$L$3:$R$17)*$K169)+(SUMPRODUCT((données!$L$2:$R$2=$I169)*(données!$A$3:$A$17=L$1)*(données!$B$3:$B$17=L$2)*données!$L$3:$R$17)*$L169)+(SUMPRODUCT((données!$L$2:$R$2=$I169)*(données!$A$3:$A$17=M$1)*(données!$B$3:$B$17=M$2)*données!$L$3:$R$17)*$M169)+(SUMPRODUCT((données!$L$2:$R$2=$I169)*(données!$A$3:$A$17=N$1)*(données!$B$3:$B$17=N$2)*données!$L$3:$R$17)*$N169)+(SUMPRODUCT((données!$L$2:$R$2=$I169)*(données!$A$3:$A$17=O$1)*(données!$B$3:$B$17=O$2)*données!$L$3:$R$17)*$O169)+(SUMPRODUCT((données!$L$2:$R$2=$I169)*(données!$A$3:$A$17=P$1)*(données!$B$3:$B$17=Q$2)*données!$L$3:$R$17)*$P169)+(SUMPRODUCT((données!$L$2:$R$2=$I169)*(données!$A$3:$A$17=Q$1)*(données!$B$3:$B$17=Q$2)*données!$L$3:$R$17)*$Q169)+(SUMPRODUCT((données!$L$2:$R$2=$I169)*(données!$A$3:$A$17=R$1)*(données!$B$3:$B$17=R$2)*données!$L$3:$R$17)*$R169)+(SUMPRODUCT((données!$L$2:$R$2=$I169)*(données!$A$3:$A$17=S$1)*(données!$B$3:$B$17=S$2)*données!$L$3:$R$17)*$S169)+(SUMPRODUCT((données!$L$2:$R$2=$I169)*(données!$A$3:$A$17=T$1)*(données!$B$3:$B$17=T$2)*données!$L$3:$R$17)*$T169)+(SUMPRODUCT((données!$L$2:$R$2=$I169)*(données!$A$3:$A$17=U$1)*(données!$B$3:$B$17=U$2)*données!$L$3:$R$17)*$U169)+(SUMPRODUCT((données!$L$2:$R$2=$I169)*(données!$A$3:$A$17=V$1)*(données!$B$3:$B$17=V$2)*données!$L$3:$R$17)*$V169)+(SUMPRODUCT((données!$L$2:$R$2=$I169)*(données!$A$3:$A$17=W$1)*(données!$B$3:$B$17=W$2)*données!$L$3:$R$17)*$W169)+(SUMPRODUCT((données!$L$2:$R$2=$I169)*(données!$A$3:$A$17=AA$1)*(données!$B$3:$B$17=AA$2)*données!$L$3:$R$17)*$AA169),2)</f>
        <v>0</v>
      </c>
      <c r="AE169" s="75" cm="1">
        <f t="array" aca="1" ref="AE169" ca="1">IFERROR(_xlfn.XLOOKUP(AE$1,INDIRECT("'"&amp;$A169&amp;"'!$a:$a"),INDIRECT("'"&amp;$A169&amp;"'!$f:$f"),FALSE),0)</f>
        <v>0</v>
      </c>
      <c r="AF169" s="75">
        <f t="shared" ca="1" si="33"/>
        <v>0</v>
      </c>
      <c r="AG169" s="75">
        <f t="shared" ca="1" si="34"/>
        <v>0</v>
      </c>
      <c r="AH169" s="74" cm="1">
        <f t="array" aca="1" ref="AH169" ca="1">IFERROR(_xlfn.XLOOKUP(AH$1,INDIRECT("'"&amp;$A169&amp;"'!$A:$A"),INDIRECT("'"&amp;$A169&amp;"'!$b:$b"),FALSE),0)</f>
        <v>0</v>
      </c>
      <c r="AI169" s="74">
        <f ca="1">IFERROR(_xlfn.XLOOKUP($I169,données!$A$33:$A$39,données!$D$33:$D$39,0),0)</f>
        <v>0</v>
      </c>
      <c r="AJ169" s="74">
        <f ca="1">IFERROR(_xlfn.XLOOKUP($I169,données!$A$33:$A$39,données!$E$33:$E$39,0),0)</f>
        <v>0</v>
      </c>
      <c r="AK169" s="74">
        <f ca="1">IFERROR(_xlfn.XLOOKUP($I169,données!$A$33:$A$39,données!$F$33:$F$39,0),0)</f>
        <v>0</v>
      </c>
      <c r="AL169" s="74">
        <f ca="1">IFERROR(_xlfn.XLOOKUP($I169,données!$A$33:$A$39,données!$G$33:$G$39,0),0)</f>
        <v>0</v>
      </c>
      <c r="AM169" s="74">
        <f ca="1">IFERROR(_xlfn.XLOOKUP($I169,données!$A$33:$A$39,données!$H$33:$H$39,0),0)</f>
        <v>0</v>
      </c>
      <c r="AN169" s="74"/>
      <c r="AO169" s="74"/>
      <c r="AP169" s="71"/>
      <c r="AQ169" s="82"/>
    </row>
    <row r="170" spans="1:43" s="68" customFormat="1" ht="14" x14ac:dyDescent="0.2">
      <c r="A170" s="71">
        <f t="shared" si="29"/>
        <v>166</v>
      </c>
      <c r="B170" s="71">
        <f t="shared" ca="1" si="35"/>
        <v>0</v>
      </c>
      <c r="C170" s="71">
        <f t="shared" ca="1" si="35"/>
        <v>0</v>
      </c>
      <c r="D170" s="71">
        <f t="shared" ca="1" si="35"/>
        <v>0</v>
      </c>
      <c r="E170" s="71">
        <f t="shared" ca="1" si="35"/>
        <v>0</v>
      </c>
      <c r="F170" s="71">
        <f t="shared" ca="1" si="37"/>
        <v>0</v>
      </c>
      <c r="G170" s="89">
        <f t="shared" ca="1" si="35"/>
        <v>0</v>
      </c>
      <c r="H170" s="72" cm="1">
        <f t="array" aca="1" ref="H170" ca="1">IFERROR(_xlfn.XLOOKUP(H$1,INDIRECT("'"&amp;$A170&amp;"'!$A:$A"),INDIRECT("'"&amp;$A170&amp;"'!$b:$b"),FALSE),0)</f>
        <v>0</v>
      </c>
      <c r="I170" s="71" cm="1">
        <f t="array" aca="1" ref="I170" ca="1">IFERROR(IF($H170="Oui",_xlfn.XLOOKUP(I$2,INDIRECT("'"&amp;$A170&amp;"'!$A:$A"),INDIRECT("'"&amp;$A170&amp;"'!$b:$b"),FALSE),_xlfn.XLOOKUP(I$1,INDIRECT("'"&amp;$A170&amp;"'!$C$19:$C$25"),INDIRECT("'"&amp;$A170&amp;"'!$A$19:$A$25"),données!$A$39)),0)</f>
        <v>0</v>
      </c>
      <c r="J170" s="73">
        <f t="shared" ca="1" si="31"/>
        <v>0</v>
      </c>
      <c r="K170" s="74">
        <f t="shared" ca="1" si="38"/>
        <v>0</v>
      </c>
      <c r="L170" s="74">
        <f t="shared" ca="1" si="38"/>
        <v>0</v>
      </c>
      <c r="M170" s="74">
        <f t="shared" ca="1" si="38"/>
        <v>0</v>
      </c>
      <c r="N170" s="74">
        <f t="shared" ca="1" si="38"/>
        <v>0</v>
      </c>
      <c r="O170" s="74">
        <f t="shared" ca="1" si="38"/>
        <v>0</v>
      </c>
      <c r="P170" s="74">
        <f t="shared" ca="1" si="38"/>
        <v>0</v>
      </c>
      <c r="Q170" s="74">
        <f t="shared" ca="1" si="38"/>
        <v>0</v>
      </c>
      <c r="R170" s="74">
        <f t="shared" ca="1" si="38"/>
        <v>0</v>
      </c>
      <c r="S170" s="74">
        <f t="shared" ca="1" si="38"/>
        <v>0</v>
      </c>
      <c r="T170" s="74">
        <f t="shared" ca="1" si="38"/>
        <v>0</v>
      </c>
      <c r="U170" s="74">
        <f t="shared" ca="1" si="38"/>
        <v>0</v>
      </c>
      <c r="V170" s="74">
        <f t="shared" ca="1" si="38"/>
        <v>0</v>
      </c>
      <c r="W170" s="74">
        <f t="shared" ca="1" si="38"/>
        <v>0</v>
      </c>
      <c r="X170" s="74">
        <f t="shared" ca="1" si="38"/>
        <v>0</v>
      </c>
      <c r="Y170" s="74">
        <f t="shared" ca="1" si="38"/>
        <v>0</v>
      </c>
      <c r="Z170" s="74">
        <f t="shared" ca="1" si="38"/>
        <v>0</v>
      </c>
      <c r="AA170" s="73">
        <f t="shared" ca="1" si="32"/>
        <v>0</v>
      </c>
      <c r="AB170" s="93"/>
      <c r="AC170" s="75">
        <f ca="1">ROUND(IF($H170="Oui",0,SUMIFS(données!$C$33:$C$39,données!$A$33:$A$39,$I170)),2)</f>
        <v>0</v>
      </c>
      <c r="AD170" s="75" cm="1">
        <f t="array" aca="1" ref="AD170" ca="1">ROUND((SUMPRODUCT((données!$L$2:$R$2=$I170)*(données!$A$3:$A$17=J$1)*(données!$B$3:$B$17=J$2)*données!$L$3:$R$17)*$J170)+(SUMPRODUCT((données!$L$2:$R$2=$I170)*(données!$A$3:$A$17=K$1)*(données!$B$3:$B$17=K$2)*données!$L$3:$R$17)*$K170)+(SUMPRODUCT((données!$L$2:$R$2=$I170)*(données!$A$3:$A$17=L$1)*(données!$B$3:$B$17=L$2)*données!$L$3:$R$17)*$L170)+(SUMPRODUCT((données!$L$2:$R$2=$I170)*(données!$A$3:$A$17=M$1)*(données!$B$3:$B$17=M$2)*données!$L$3:$R$17)*$M170)+(SUMPRODUCT((données!$L$2:$R$2=$I170)*(données!$A$3:$A$17=N$1)*(données!$B$3:$B$17=N$2)*données!$L$3:$R$17)*$N170)+(SUMPRODUCT((données!$L$2:$R$2=$I170)*(données!$A$3:$A$17=O$1)*(données!$B$3:$B$17=O$2)*données!$L$3:$R$17)*$O170)+(SUMPRODUCT((données!$L$2:$R$2=$I170)*(données!$A$3:$A$17=P$1)*(données!$B$3:$B$17=Q$2)*données!$L$3:$R$17)*$P170)+(SUMPRODUCT((données!$L$2:$R$2=$I170)*(données!$A$3:$A$17=Q$1)*(données!$B$3:$B$17=Q$2)*données!$L$3:$R$17)*$Q170)+(SUMPRODUCT((données!$L$2:$R$2=$I170)*(données!$A$3:$A$17=R$1)*(données!$B$3:$B$17=R$2)*données!$L$3:$R$17)*$R170)+(SUMPRODUCT((données!$L$2:$R$2=$I170)*(données!$A$3:$A$17=S$1)*(données!$B$3:$B$17=S$2)*données!$L$3:$R$17)*$S170)+(SUMPRODUCT((données!$L$2:$R$2=$I170)*(données!$A$3:$A$17=T$1)*(données!$B$3:$B$17=T$2)*données!$L$3:$R$17)*$T170)+(SUMPRODUCT((données!$L$2:$R$2=$I170)*(données!$A$3:$A$17=U$1)*(données!$B$3:$B$17=U$2)*données!$L$3:$R$17)*$U170)+(SUMPRODUCT((données!$L$2:$R$2=$I170)*(données!$A$3:$A$17=V$1)*(données!$B$3:$B$17=V$2)*données!$L$3:$R$17)*$V170)+(SUMPRODUCT((données!$L$2:$R$2=$I170)*(données!$A$3:$A$17=W$1)*(données!$B$3:$B$17=W$2)*données!$L$3:$R$17)*$W170)+(SUMPRODUCT((données!$L$2:$R$2=$I170)*(données!$A$3:$A$17=AA$1)*(données!$B$3:$B$17=AA$2)*données!$L$3:$R$17)*$AA170),2)</f>
        <v>0</v>
      </c>
      <c r="AE170" s="75" cm="1">
        <f t="array" aca="1" ref="AE170" ca="1">IFERROR(_xlfn.XLOOKUP(AE$1,INDIRECT("'"&amp;$A170&amp;"'!$a:$a"),INDIRECT("'"&amp;$A170&amp;"'!$f:$f"),FALSE),0)</f>
        <v>0</v>
      </c>
      <c r="AF170" s="75">
        <f t="shared" ca="1" si="33"/>
        <v>0</v>
      </c>
      <c r="AG170" s="75">
        <f t="shared" ca="1" si="34"/>
        <v>0</v>
      </c>
      <c r="AH170" s="74" cm="1">
        <f t="array" aca="1" ref="AH170" ca="1">IFERROR(_xlfn.XLOOKUP(AH$1,INDIRECT("'"&amp;$A170&amp;"'!$A:$A"),INDIRECT("'"&amp;$A170&amp;"'!$b:$b"),FALSE),0)</f>
        <v>0</v>
      </c>
      <c r="AI170" s="74">
        <f ca="1">IFERROR(_xlfn.XLOOKUP($I170,données!$A$33:$A$39,données!$D$33:$D$39,0),0)</f>
        <v>0</v>
      </c>
      <c r="AJ170" s="74">
        <f ca="1">IFERROR(_xlfn.XLOOKUP($I170,données!$A$33:$A$39,données!$E$33:$E$39,0),0)</f>
        <v>0</v>
      </c>
      <c r="AK170" s="74">
        <f ca="1">IFERROR(_xlfn.XLOOKUP($I170,données!$A$33:$A$39,données!$F$33:$F$39,0),0)</f>
        <v>0</v>
      </c>
      <c r="AL170" s="74">
        <f ca="1">IFERROR(_xlfn.XLOOKUP($I170,données!$A$33:$A$39,données!$G$33:$G$39,0),0)</f>
        <v>0</v>
      </c>
      <c r="AM170" s="74">
        <f ca="1">IFERROR(_xlfn.XLOOKUP($I170,données!$A$33:$A$39,données!$H$33:$H$39,0),0)</f>
        <v>0</v>
      </c>
      <c r="AN170" s="74"/>
      <c r="AO170" s="74"/>
      <c r="AP170" s="71"/>
      <c r="AQ170" s="82"/>
    </row>
    <row r="171" spans="1:43" s="68" customFormat="1" ht="14" x14ac:dyDescent="0.2">
      <c r="A171" s="71">
        <f t="shared" si="29"/>
        <v>167</v>
      </c>
      <c r="B171" s="71">
        <f t="shared" ca="1" si="35"/>
        <v>0</v>
      </c>
      <c r="C171" s="71">
        <f t="shared" ca="1" si="35"/>
        <v>0</v>
      </c>
      <c r="D171" s="71">
        <f t="shared" ca="1" si="35"/>
        <v>0</v>
      </c>
      <c r="E171" s="71">
        <f t="shared" ca="1" si="35"/>
        <v>0</v>
      </c>
      <c r="F171" s="71">
        <f t="shared" ca="1" si="37"/>
        <v>0</v>
      </c>
      <c r="G171" s="89">
        <f t="shared" ca="1" si="35"/>
        <v>0</v>
      </c>
      <c r="H171" s="72" cm="1">
        <f t="array" aca="1" ref="H171" ca="1">IFERROR(_xlfn.XLOOKUP(H$1,INDIRECT("'"&amp;$A171&amp;"'!$A:$A"),INDIRECT("'"&amp;$A171&amp;"'!$b:$b"),FALSE),0)</f>
        <v>0</v>
      </c>
      <c r="I171" s="71" cm="1">
        <f t="array" aca="1" ref="I171" ca="1">IFERROR(IF($H171="Oui",_xlfn.XLOOKUP(I$2,INDIRECT("'"&amp;$A171&amp;"'!$A:$A"),INDIRECT("'"&amp;$A171&amp;"'!$b:$b"),FALSE),_xlfn.XLOOKUP(I$1,INDIRECT("'"&amp;$A171&amp;"'!$C$19:$C$25"),INDIRECT("'"&amp;$A171&amp;"'!$A$19:$A$25"),données!$A$39)),0)</f>
        <v>0</v>
      </c>
      <c r="J171" s="73">
        <f t="shared" ca="1" si="31"/>
        <v>0</v>
      </c>
      <c r="K171" s="74">
        <f t="shared" ca="1" si="38"/>
        <v>0</v>
      </c>
      <c r="L171" s="74">
        <f t="shared" ca="1" si="38"/>
        <v>0</v>
      </c>
      <c r="M171" s="74">
        <f t="shared" ca="1" si="38"/>
        <v>0</v>
      </c>
      <c r="N171" s="74">
        <f t="shared" ca="1" si="38"/>
        <v>0</v>
      </c>
      <c r="O171" s="74">
        <f t="shared" ca="1" si="38"/>
        <v>0</v>
      </c>
      <c r="P171" s="74">
        <f t="shared" ca="1" si="38"/>
        <v>0</v>
      </c>
      <c r="Q171" s="74">
        <f t="shared" ca="1" si="38"/>
        <v>0</v>
      </c>
      <c r="R171" s="74">
        <f t="shared" ca="1" si="38"/>
        <v>0</v>
      </c>
      <c r="S171" s="74">
        <f t="shared" ca="1" si="38"/>
        <v>0</v>
      </c>
      <c r="T171" s="74">
        <f t="shared" ca="1" si="38"/>
        <v>0</v>
      </c>
      <c r="U171" s="74">
        <f t="shared" ca="1" si="38"/>
        <v>0</v>
      </c>
      <c r="V171" s="74">
        <f t="shared" ca="1" si="38"/>
        <v>0</v>
      </c>
      <c r="W171" s="74">
        <f t="shared" ca="1" si="38"/>
        <v>0</v>
      </c>
      <c r="X171" s="74">
        <f t="shared" ca="1" si="38"/>
        <v>0</v>
      </c>
      <c r="Y171" s="74">
        <f t="shared" ca="1" si="38"/>
        <v>0</v>
      </c>
      <c r="Z171" s="74">
        <f t="shared" ca="1" si="38"/>
        <v>0</v>
      </c>
      <c r="AA171" s="73">
        <f t="shared" ca="1" si="32"/>
        <v>0</v>
      </c>
      <c r="AB171" s="93"/>
      <c r="AC171" s="75">
        <f ca="1">ROUND(IF($H171="Oui",0,SUMIFS(données!$C$33:$C$39,données!$A$33:$A$39,$I171)),2)</f>
        <v>0</v>
      </c>
      <c r="AD171" s="75" cm="1">
        <f t="array" aca="1" ref="AD171" ca="1">ROUND((SUMPRODUCT((données!$L$2:$R$2=$I171)*(données!$A$3:$A$17=J$1)*(données!$B$3:$B$17=J$2)*données!$L$3:$R$17)*$J171)+(SUMPRODUCT((données!$L$2:$R$2=$I171)*(données!$A$3:$A$17=K$1)*(données!$B$3:$B$17=K$2)*données!$L$3:$R$17)*$K171)+(SUMPRODUCT((données!$L$2:$R$2=$I171)*(données!$A$3:$A$17=L$1)*(données!$B$3:$B$17=L$2)*données!$L$3:$R$17)*$L171)+(SUMPRODUCT((données!$L$2:$R$2=$I171)*(données!$A$3:$A$17=M$1)*(données!$B$3:$B$17=M$2)*données!$L$3:$R$17)*$M171)+(SUMPRODUCT((données!$L$2:$R$2=$I171)*(données!$A$3:$A$17=N$1)*(données!$B$3:$B$17=N$2)*données!$L$3:$R$17)*$N171)+(SUMPRODUCT((données!$L$2:$R$2=$I171)*(données!$A$3:$A$17=O$1)*(données!$B$3:$B$17=O$2)*données!$L$3:$R$17)*$O171)+(SUMPRODUCT((données!$L$2:$R$2=$I171)*(données!$A$3:$A$17=P$1)*(données!$B$3:$B$17=Q$2)*données!$L$3:$R$17)*$P171)+(SUMPRODUCT((données!$L$2:$R$2=$I171)*(données!$A$3:$A$17=Q$1)*(données!$B$3:$B$17=Q$2)*données!$L$3:$R$17)*$Q171)+(SUMPRODUCT((données!$L$2:$R$2=$I171)*(données!$A$3:$A$17=R$1)*(données!$B$3:$B$17=R$2)*données!$L$3:$R$17)*$R171)+(SUMPRODUCT((données!$L$2:$R$2=$I171)*(données!$A$3:$A$17=S$1)*(données!$B$3:$B$17=S$2)*données!$L$3:$R$17)*$S171)+(SUMPRODUCT((données!$L$2:$R$2=$I171)*(données!$A$3:$A$17=T$1)*(données!$B$3:$B$17=T$2)*données!$L$3:$R$17)*$T171)+(SUMPRODUCT((données!$L$2:$R$2=$I171)*(données!$A$3:$A$17=U$1)*(données!$B$3:$B$17=U$2)*données!$L$3:$R$17)*$U171)+(SUMPRODUCT((données!$L$2:$R$2=$I171)*(données!$A$3:$A$17=V$1)*(données!$B$3:$B$17=V$2)*données!$L$3:$R$17)*$V171)+(SUMPRODUCT((données!$L$2:$R$2=$I171)*(données!$A$3:$A$17=W$1)*(données!$B$3:$B$17=W$2)*données!$L$3:$R$17)*$W171)+(SUMPRODUCT((données!$L$2:$R$2=$I171)*(données!$A$3:$A$17=AA$1)*(données!$B$3:$B$17=AA$2)*données!$L$3:$R$17)*$AA171),2)</f>
        <v>0</v>
      </c>
      <c r="AE171" s="75" cm="1">
        <f t="array" aca="1" ref="AE171" ca="1">IFERROR(_xlfn.XLOOKUP(AE$1,INDIRECT("'"&amp;$A171&amp;"'!$a:$a"),INDIRECT("'"&amp;$A171&amp;"'!$f:$f"),FALSE),0)</f>
        <v>0</v>
      </c>
      <c r="AF171" s="75">
        <f t="shared" ca="1" si="33"/>
        <v>0</v>
      </c>
      <c r="AG171" s="75">
        <f t="shared" ca="1" si="34"/>
        <v>0</v>
      </c>
      <c r="AH171" s="74" cm="1">
        <f t="array" aca="1" ref="AH171" ca="1">IFERROR(_xlfn.XLOOKUP(AH$1,INDIRECT("'"&amp;$A171&amp;"'!$A:$A"),INDIRECT("'"&amp;$A171&amp;"'!$b:$b"),FALSE),0)</f>
        <v>0</v>
      </c>
      <c r="AI171" s="74">
        <f ca="1">IFERROR(_xlfn.XLOOKUP($I171,données!$A$33:$A$39,données!$D$33:$D$39,0),0)</f>
        <v>0</v>
      </c>
      <c r="AJ171" s="74">
        <f ca="1">IFERROR(_xlfn.XLOOKUP($I171,données!$A$33:$A$39,données!$E$33:$E$39,0),0)</f>
        <v>0</v>
      </c>
      <c r="AK171" s="74">
        <f ca="1">IFERROR(_xlfn.XLOOKUP($I171,données!$A$33:$A$39,données!$F$33:$F$39,0),0)</f>
        <v>0</v>
      </c>
      <c r="AL171" s="74">
        <f ca="1">IFERROR(_xlfn.XLOOKUP($I171,données!$A$33:$A$39,données!$G$33:$G$39,0),0)</f>
        <v>0</v>
      </c>
      <c r="AM171" s="74">
        <f ca="1">IFERROR(_xlfn.XLOOKUP($I171,données!$A$33:$A$39,données!$H$33:$H$39,0),0)</f>
        <v>0</v>
      </c>
      <c r="AN171" s="74"/>
      <c r="AO171" s="74"/>
      <c r="AP171" s="71"/>
      <c r="AQ171" s="82"/>
    </row>
    <row r="172" spans="1:43" s="68" customFormat="1" ht="14" x14ac:dyDescent="0.2">
      <c r="A172" s="71">
        <f t="shared" si="29"/>
        <v>168</v>
      </c>
      <c r="B172" s="71">
        <f t="shared" ca="1" si="35"/>
        <v>0</v>
      </c>
      <c r="C172" s="71">
        <f t="shared" ca="1" si="35"/>
        <v>0</v>
      </c>
      <c r="D172" s="71">
        <f t="shared" ca="1" si="35"/>
        <v>0</v>
      </c>
      <c r="E172" s="71">
        <f t="shared" ca="1" si="35"/>
        <v>0</v>
      </c>
      <c r="F172" s="71">
        <f t="shared" ca="1" si="37"/>
        <v>0</v>
      </c>
      <c r="G172" s="89">
        <f t="shared" ca="1" si="35"/>
        <v>0</v>
      </c>
      <c r="H172" s="72" cm="1">
        <f t="array" aca="1" ref="H172" ca="1">IFERROR(_xlfn.XLOOKUP(H$1,INDIRECT("'"&amp;$A172&amp;"'!$A:$A"),INDIRECT("'"&amp;$A172&amp;"'!$b:$b"),FALSE),0)</f>
        <v>0</v>
      </c>
      <c r="I172" s="71" cm="1">
        <f t="array" aca="1" ref="I172" ca="1">IFERROR(IF($H172="Oui",_xlfn.XLOOKUP(I$2,INDIRECT("'"&amp;$A172&amp;"'!$A:$A"),INDIRECT("'"&amp;$A172&amp;"'!$b:$b"),FALSE),_xlfn.XLOOKUP(I$1,INDIRECT("'"&amp;$A172&amp;"'!$C$19:$C$25"),INDIRECT("'"&amp;$A172&amp;"'!$A$19:$A$25"),données!$A$39)),0)</f>
        <v>0</v>
      </c>
      <c r="J172" s="73">
        <f t="shared" ca="1" si="31"/>
        <v>0</v>
      </c>
      <c r="K172" s="74">
        <f t="shared" ca="1" si="38"/>
        <v>0</v>
      </c>
      <c r="L172" s="74">
        <f t="shared" ca="1" si="38"/>
        <v>0</v>
      </c>
      <c r="M172" s="74">
        <f t="shared" ca="1" si="38"/>
        <v>0</v>
      </c>
      <c r="N172" s="74">
        <f t="shared" ca="1" si="38"/>
        <v>0</v>
      </c>
      <c r="O172" s="74">
        <f t="shared" ca="1" si="38"/>
        <v>0</v>
      </c>
      <c r="P172" s="74">
        <f t="shared" ca="1" si="38"/>
        <v>0</v>
      </c>
      <c r="Q172" s="74">
        <f t="shared" ca="1" si="38"/>
        <v>0</v>
      </c>
      <c r="R172" s="74">
        <f t="shared" ca="1" si="38"/>
        <v>0</v>
      </c>
      <c r="S172" s="74">
        <f t="shared" ca="1" si="38"/>
        <v>0</v>
      </c>
      <c r="T172" s="74">
        <f t="shared" ca="1" si="38"/>
        <v>0</v>
      </c>
      <c r="U172" s="74">
        <f t="shared" ca="1" si="38"/>
        <v>0</v>
      </c>
      <c r="V172" s="74">
        <f t="shared" ca="1" si="38"/>
        <v>0</v>
      </c>
      <c r="W172" s="74">
        <f t="shared" ca="1" si="38"/>
        <v>0</v>
      </c>
      <c r="X172" s="74">
        <f t="shared" ca="1" si="38"/>
        <v>0</v>
      </c>
      <c r="Y172" s="74">
        <f t="shared" ca="1" si="38"/>
        <v>0</v>
      </c>
      <c r="Z172" s="74">
        <f t="shared" ca="1" si="38"/>
        <v>0</v>
      </c>
      <c r="AA172" s="73">
        <f t="shared" ca="1" si="32"/>
        <v>0</v>
      </c>
      <c r="AB172" s="93"/>
      <c r="AC172" s="75">
        <f ca="1">ROUND(IF($H172="Oui",0,SUMIFS(données!$C$33:$C$39,données!$A$33:$A$39,$I172)),2)</f>
        <v>0</v>
      </c>
      <c r="AD172" s="75" cm="1">
        <f t="array" aca="1" ref="AD172" ca="1">ROUND((SUMPRODUCT((données!$L$2:$R$2=$I172)*(données!$A$3:$A$17=J$1)*(données!$B$3:$B$17=J$2)*données!$L$3:$R$17)*$J172)+(SUMPRODUCT((données!$L$2:$R$2=$I172)*(données!$A$3:$A$17=K$1)*(données!$B$3:$B$17=K$2)*données!$L$3:$R$17)*$K172)+(SUMPRODUCT((données!$L$2:$R$2=$I172)*(données!$A$3:$A$17=L$1)*(données!$B$3:$B$17=L$2)*données!$L$3:$R$17)*$L172)+(SUMPRODUCT((données!$L$2:$R$2=$I172)*(données!$A$3:$A$17=M$1)*(données!$B$3:$B$17=M$2)*données!$L$3:$R$17)*$M172)+(SUMPRODUCT((données!$L$2:$R$2=$I172)*(données!$A$3:$A$17=N$1)*(données!$B$3:$B$17=N$2)*données!$L$3:$R$17)*$N172)+(SUMPRODUCT((données!$L$2:$R$2=$I172)*(données!$A$3:$A$17=O$1)*(données!$B$3:$B$17=O$2)*données!$L$3:$R$17)*$O172)+(SUMPRODUCT((données!$L$2:$R$2=$I172)*(données!$A$3:$A$17=P$1)*(données!$B$3:$B$17=Q$2)*données!$L$3:$R$17)*$P172)+(SUMPRODUCT((données!$L$2:$R$2=$I172)*(données!$A$3:$A$17=Q$1)*(données!$B$3:$B$17=Q$2)*données!$L$3:$R$17)*$Q172)+(SUMPRODUCT((données!$L$2:$R$2=$I172)*(données!$A$3:$A$17=R$1)*(données!$B$3:$B$17=R$2)*données!$L$3:$R$17)*$R172)+(SUMPRODUCT((données!$L$2:$R$2=$I172)*(données!$A$3:$A$17=S$1)*(données!$B$3:$B$17=S$2)*données!$L$3:$R$17)*$S172)+(SUMPRODUCT((données!$L$2:$R$2=$I172)*(données!$A$3:$A$17=T$1)*(données!$B$3:$B$17=T$2)*données!$L$3:$R$17)*$T172)+(SUMPRODUCT((données!$L$2:$R$2=$I172)*(données!$A$3:$A$17=U$1)*(données!$B$3:$B$17=U$2)*données!$L$3:$R$17)*$U172)+(SUMPRODUCT((données!$L$2:$R$2=$I172)*(données!$A$3:$A$17=V$1)*(données!$B$3:$B$17=V$2)*données!$L$3:$R$17)*$V172)+(SUMPRODUCT((données!$L$2:$R$2=$I172)*(données!$A$3:$A$17=W$1)*(données!$B$3:$B$17=W$2)*données!$L$3:$R$17)*$W172)+(SUMPRODUCT((données!$L$2:$R$2=$I172)*(données!$A$3:$A$17=AA$1)*(données!$B$3:$B$17=AA$2)*données!$L$3:$R$17)*$AA172),2)</f>
        <v>0</v>
      </c>
      <c r="AE172" s="75" cm="1">
        <f t="array" aca="1" ref="AE172" ca="1">IFERROR(_xlfn.XLOOKUP(AE$1,INDIRECT("'"&amp;$A172&amp;"'!$a:$a"),INDIRECT("'"&amp;$A172&amp;"'!$f:$f"),FALSE),0)</f>
        <v>0</v>
      </c>
      <c r="AF172" s="75">
        <f t="shared" ca="1" si="33"/>
        <v>0</v>
      </c>
      <c r="AG172" s="75">
        <f t="shared" ca="1" si="34"/>
        <v>0</v>
      </c>
      <c r="AH172" s="74" cm="1">
        <f t="array" aca="1" ref="AH172" ca="1">IFERROR(_xlfn.XLOOKUP(AH$1,INDIRECT("'"&amp;$A172&amp;"'!$A:$A"),INDIRECT("'"&amp;$A172&amp;"'!$b:$b"),FALSE),0)</f>
        <v>0</v>
      </c>
      <c r="AI172" s="74">
        <f ca="1">IFERROR(_xlfn.XLOOKUP($I172,données!$A$33:$A$39,données!$D$33:$D$39,0),0)</f>
        <v>0</v>
      </c>
      <c r="AJ172" s="74">
        <f ca="1">IFERROR(_xlfn.XLOOKUP($I172,données!$A$33:$A$39,données!$E$33:$E$39,0),0)</f>
        <v>0</v>
      </c>
      <c r="AK172" s="74">
        <f ca="1">IFERROR(_xlfn.XLOOKUP($I172,données!$A$33:$A$39,données!$F$33:$F$39,0),0)</f>
        <v>0</v>
      </c>
      <c r="AL172" s="74">
        <f ca="1">IFERROR(_xlfn.XLOOKUP($I172,données!$A$33:$A$39,données!$G$33:$G$39,0),0)</f>
        <v>0</v>
      </c>
      <c r="AM172" s="74">
        <f ca="1">IFERROR(_xlfn.XLOOKUP($I172,données!$A$33:$A$39,données!$H$33:$H$39,0),0)</f>
        <v>0</v>
      </c>
      <c r="AN172" s="74"/>
      <c r="AO172" s="74"/>
      <c r="AP172" s="71"/>
      <c r="AQ172" s="82"/>
    </row>
    <row r="173" spans="1:43" s="68" customFormat="1" ht="14" x14ac:dyDescent="0.2">
      <c r="A173" s="71">
        <f t="shared" si="29"/>
        <v>169</v>
      </c>
      <c r="B173" s="71">
        <f t="shared" ca="1" si="35"/>
        <v>0</v>
      </c>
      <c r="C173" s="71">
        <f t="shared" ca="1" si="35"/>
        <v>0</v>
      </c>
      <c r="D173" s="71">
        <f t="shared" ca="1" si="35"/>
        <v>0</v>
      </c>
      <c r="E173" s="71">
        <f t="shared" ca="1" si="35"/>
        <v>0</v>
      </c>
      <c r="F173" s="71">
        <f t="shared" ca="1" si="37"/>
        <v>0</v>
      </c>
      <c r="G173" s="89">
        <f t="shared" ca="1" si="35"/>
        <v>0</v>
      </c>
      <c r="H173" s="72" cm="1">
        <f t="array" aca="1" ref="H173" ca="1">IFERROR(_xlfn.XLOOKUP(H$1,INDIRECT("'"&amp;$A173&amp;"'!$A:$A"),INDIRECT("'"&amp;$A173&amp;"'!$b:$b"),FALSE),0)</f>
        <v>0</v>
      </c>
      <c r="I173" s="71" cm="1">
        <f t="array" aca="1" ref="I173" ca="1">IFERROR(IF($H173="Oui",_xlfn.XLOOKUP(I$2,INDIRECT("'"&amp;$A173&amp;"'!$A:$A"),INDIRECT("'"&amp;$A173&amp;"'!$b:$b"),FALSE),_xlfn.XLOOKUP(I$1,INDIRECT("'"&amp;$A173&amp;"'!$C$19:$C$25"),INDIRECT("'"&amp;$A173&amp;"'!$A$19:$A$25"),données!$A$39)),0)</f>
        <v>0</v>
      </c>
      <c r="J173" s="73">
        <f t="shared" ca="1" si="31"/>
        <v>0</v>
      </c>
      <c r="K173" s="74">
        <f t="shared" ca="1" si="38"/>
        <v>0</v>
      </c>
      <c r="L173" s="74">
        <f t="shared" ca="1" si="38"/>
        <v>0</v>
      </c>
      <c r="M173" s="74">
        <f t="shared" ca="1" si="38"/>
        <v>0</v>
      </c>
      <c r="N173" s="74">
        <f t="shared" ca="1" si="38"/>
        <v>0</v>
      </c>
      <c r="O173" s="74">
        <f t="shared" ca="1" si="38"/>
        <v>0</v>
      </c>
      <c r="P173" s="74">
        <f t="shared" ca="1" si="38"/>
        <v>0</v>
      </c>
      <c r="Q173" s="74">
        <f t="shared" ca="1" si="38"/>
        <v>0</v>
      </c>
      <c r="R173" s="74">
        <f t="shared" ca="1" si="38"/>
        <v>0</v>
      </c>
      <c r="S173" s="74">
        <f t="shared" ca="1" si="38"/>
        <v>0</v>
      </c>
      <c r="T173" s="74">
        <f t="shared" ca="1" si="38"/>
        <v>0</v>
      </c>
      <c r="U173" s="74">
        <f t="shared" ca="1" si="38"/>
        <v>0</v>
      </c>
      <c r="V173" s="74">
        <f t="shared" ca="1" si="38"/>
        <v>0</v>
      </c>
      <c r="W173" s="74">
        <f t="shared" ca="1" si="38"/>
        <v>0</v>
      </c>
      <c r="X173" s="74">
        <f t="shared" ca="1" si="38"/>
        <v>0</v>
      </c>
      <c r="Y173" s="74">
        <f t="shared" ca="1" si="38"/>
        <v>0</v>
      </c>
      <c r="Z173" s="74">
        <f t="shared" ca="1" si="38"/>
        <v>0</v>
      </c>
      <c r="AA173" s="73">
        <f t="shared" ca="1" si="32"/>
        <v>0</v>
      </c>
      <c r="AB173" s="93"/>
      <c r="AC173" s="75">
        <f ca="1">ROUND(IF($H173="Oui",0,SUMIFS(données!$C$33:$C$39,données!$A$33:$A$39,$I173)),2)</f>
        <v>0</v>
      </c>
      <c r="AD173" s="75" cm="1">
        <f t="array" aca="1" ref="AD173" ca="1">ROUND((SUMPRODUCT((données!$L$2:$R$2=$I173)*(données!$A$3:$A$17=J$1)*(données!$B$3:$B$17=J$2)*données!$L$3:$R$17)*$J173)+(SUMPRODUCT((données!$L$2:$R$2=$I173)*(données!$A$3:$A$17=K$1)*(données!$B$3:$B$17=K$2)*données!$L$3:$R$17)*$K173)+(SUMPRODUCT((données!$L$2:$R$2=$I173)*(données!$A$3:$A$17=L$1)*(données!$B$3:$B$17=L$2)*données!$L$3:$R$17)*$L173)+(SUMPRODUCT((données!$L$2:$R$2=$I173)*(données!$A$3:$A$17=M$1)*(données!$B$3:$B$17=M$2)*données!$L$3:$R$17)*$M173)+(SUMPRODUCT((données!$L$2:$R$2=$I173)*(données!$A$3:$A$17=N$1)*(données!$B$3:$B$17=N$2)*données!$L$3:$R$17)*$N173)+(SUMPRODUCT((données!$L$2:$R$2=$I173)*(données!$A$3:$A$17=O$1)*(données!$B$3:$B$17=O$2)*données!$L$3:$R$17)*$O173)+(SUMPRODUCT((données!$L$2:$R$2=$I173)*(données!$A$3:$A$17=P$1)*(données!$B$3:$B$17=Q$2)*données!$L$3:$R$17)*$P173)+(SUMPRODUCT((données!$L$2:$R$2=$I173)*(données!$A$3:$A$17=Q$1)*(données!$B$3:$B$17=Q$2)*données!$L$3:$R$17)*$Q173)+(SUMPRODUCT((données!$L$2:$R$2=$I173)*(données!$A$3:$A$17=R$1)*(données!$B$3:$B$17=R$2)*données!$L$3:$R$17)*$R173)+(SUMPRODUCT((données!$L$2:$R$2=$I173)*(données!$A$3:$A$17=S$1)*(données!$B$3:$B$17=S$2)*données!$L$3:$R$17)*$S173)+(SUMPRODUCT((données!$L$2:$R$2=$I173)*(données!$A$3:$A$17=T$1)*(données!$B$3:$B$17=T$2)*données!$L$3:$R$17)*$T173)+(SUMPRODUCT((données!$L$2:$R$2=$I173)*(données!$A$3:$A$17=U$1)*(données!$B$3:$B$17=U$2)*données!$L$3:$R$17)*$U173)+(SUMPRODUCT((données!$L$2:$R$2=$I173)*(données!$A$3:$A$17=V$1)*(données!$B$3:$B$17=V$2)*données!$L$3:$R$17)*$V173)+(SUMPRODUCT((données!$L$2:$R$2=$I173)*(données!$A$3:$A$17=W$1)*(données!$B$3:$B$17=W$2)*données!$L$3:$R$17)*$W173)+(SUMPRODUCT((données!$L$2:$R$2=$I173)*(données!$A$3:$A$17=AA$1)*(données!$B$3:$B$17=AA$2)*données!$L$3:$R$17)*$AA173),2)</f>
        <v>0</v>
      </c>
      <c r="AE173" s="75" cm="1">
        <f t="array" aca="1" ref="AE173" ca="1">IFERROR(_xlfn.XLOOKUP(AE$1,INDIRECT("'"&amp;$A173&amp;"'!$a:$a"),INDIRECT("'"&amp;$A173&amp;"'!$f:$f"),FALSE),0)</f>
        <v>0</v>
      </c>
      <c r="AF173" s="75">
        <f t="shared" ca="1" si="33"/>
        <v>0</v>
      </c>
      <c r="AG173" s="75">
        <f t="shared" ca="1" si="34"/>
        <v>0</v>
      </c>
      <c r="AH173" s="74" cm="1">
        <f t="array" aca="1" ref="AH173" ca="1">IFERROR(_xlfn.XLOOKUP(AH$1,INDIRECT("'"&amp;$A173&amp;"'!$A:$A"),INDIRECT("'"&amp;$A173&amp;"'!$b:$b"),FALSE),0)</f>
        <v>0</v>
      </c>
      <c r="AI173" s="74">
        <f ca="1">IFERROR(_xlfn.XLOOKUP($I173,données!$A$33:$A$39,données!$D$33:$D$39,0),0)</f>
        <v>0</v>
      </c>
      <c r="AJ173" s="74">
        <f ca="1">IFERROR(_xlfn.XLOOKUP($I173,données!$A$33:$A$39,données!$E$33:$E$39,0),0)</f>
        <v>0</v>
      </c>
      <c r="AK173" s="74">
        <f ca="1">IFERROR(_xlfn.XLOOKUP($I173,données!$A$33:$A$39,données!$F$33:$F$39,0),0)</f>
        <v>0</v>
      </c>
      <c r="AL173" s="74">
        <f ca="1">IFERROR(_xlfn.XLOOKUP($I173,données!$A$33:$A$39,données!$G$33:$G$39,0),0)</f>
        <v>0</v>
      </c>
      <c r="AM173" s="74">
        <f ca="1">IFERROR(_xlfn.XLOOKUP($I173,données!$A$33:$A$39,données!$H$33:$H$39,0),0)</f>
        <v>0</v>
      </c>
      <c r="AN173" s="74"/>
      <c r="AO173" s="74"/>
      <c r="AP173" s="71"/>
      <c r="AQ173" s="82"/>
    </row>
    <row r="174" spans="1:43" s="68" customFormat="1" ht="14" x14ac:dyDescent="0.2">
      <c r="A174" s="71">
        <f t="shared" si="29"/>
        <v>170</v>
      </c>
      <c r="B174" s="71">
        <f t="shared" ca="1" si="35"/>
        <v>0</v>
      </c>
      <c r="C174" s="71">
        <f t="shared" ca="1" si="35"/>
        <v>0</v>
      </c>
      <c r="D174" s="71">
        <f t="shared" ca="1" si="35"/>
        <v>0</v>
      </c>
      <c r="E174" s="71">
        <f t="shared" ca="1" si="35"/>
        <v>0</v>
      </c>
      <c r="F174" s="71">
        <f t="shared" ca="1" si="37"/>
        <v>0</v>
      </c>
      <c r="G174" s="89">
        <f t="shared" ca="1" si="35"/>
        <v>0</v>
      </c>
      <c r="H174" s="72" cm="1">
        <f t="array" aca="1" ref="H174" ca="1">IFERROR(_xlfn.XLOOKUP(H$1,INDIRECT("'"&amp;$A174&amp;"'!$A:$A"),INDIRECT("'"&amp;$A174&amp;"'!$b:$b"),FALSE),0)</f>
        <v>0</v>
      </c>
      <c r="I174" s="71" cm="1">
        <f t="array" aca="1" ref="I174" ca="1">IFERROR(IF($H174="Oui",_xlfn.XLOOKUP(I$2,INDIRECT("'"&amp;$A174&amp;"'!$A:$A"),INDIRECT("'"&amp;$A174&amp;"'!$b:$b"),FALSE),_xlfn.XLOOKUP(I$1,INDIRECT("'"&amp;$A174&amp;"'!$C$19:$C$25"),INDIRECT("'"&amp;$A174&amp;"'!$A$19:$A$25"),données!$A$39)),0)</f>
        <v>0</v>
      </c>
      <c r="J174" s="73">
        <f t="shared" ca="1" si="31"/>
        <v>0</v>
      </c>
      <c r="K174" s="74">
        <f t="shared" ca="1" si="38"/>
        <v>0</v>
      </c>
      <c r="L174" s="74">
        <f t="shared" ca="1" si="38"/>
        <v>0</v>
      </c>
      <c r="M174" s="74">
        <f t="shared" ca="1" si="38"/>
        <v>0</v>
      </c>
      <c r="N174" s="74">
        <f t="shared" ca="1" si="38"/>
        <v>0</v>
      </c>
      <c r="O174" s="74">
        <f t="shared" ca="1" si="38"/>
        <v>0</v>
      </c>
      <c r="P174" s="74">
        <f t="shared" ca="1" si="38"/>
        <v>0</v>
      </c>
      <c r="Q174" s="74">
        <f t="shared" ca="1" si="38"/>
        <v>0</v>
      </c>
      <c r="R174" s="74">
        <f t="shared" ca="1" si="38"/>
        <v>0</v>
      </c>
      <c r="S174" s="74">
        <f t="shared" ca="1" si="38"/>
        <v>0</v>
      </c>
      <c r="T174" s="74">
        <f t="shared" ca="1" si="38"/>
        <v>0</v>
      </c>
      <c r="U174" s="74">
        <f t="shared" ca="1" si="38"/>
        <v>0</v>
      </c>
      <c r="V174" s="74">
        <f t="shared" ca="1" si="38"/>
        <v>0</v>
      </c>
      <c r="W174" s="74">
        <f t="shared" ca="1" si="38"/>
        <v>0</v>
      </c>
      <c r="X174" s="74">
        <f t="shared" ca="1" si="38"/>
        <v>0</v>
      </c>
      <c r="Y174" s="74">
        <f t="shared" ca="1" si="38"/>
        <v>0</v>
      </c>
      <c r="Z174" s="74">
        <f t="shared" ca="1" si="38"/>
        <v>0</v>
      </c>
      <c r="AA174" s="73">
        <f t="shared" ca="1" si="32"/>
        <v>0</v>
      </c>
      <c r="AB174" s="93"/>
      <c r="AC174" s="75">
        <f ca="1">ROUND(IF($H174="Oui",0,SUMIFS(données!$C$33:$C$39,données!$A$33:$A$39,$I174)),2)</f>
        <v>0</v>
      </c>
      <c r="AD174" s="75" cm="1">
        <f t="array" aca="1" ref="AD174" ca="1">ROUND((SUMPRODUCT((données!$L$2:$R$2=$I174)*(données!$A$3:$A$17=J$1)*(données!$B$3:$B$17=J$2)*données!$L$3:$R$17)*$J174)+(SUMPRODUCT((données!$L$2:$R$2=$I174)*(données!$A$3:$A$17=K$1)*(données!$B$3:$B$17=K$2)*données!$L$3:$R$17)*$K174)+(SUMPRODUCT((données!$L$2:$R$2=$I174)*(données!$A$3:$A$17=L$1)*(données!$B$3:$B$17=L$2)*données!$L$3:$R$17)*$L174)+(SUMPRODUCT((données!$L$2:$R$2=$I174)*(données!$A$3:$A$17=M$1)*(données!$B$3:$B$17=M$2)*données!$L$3:$R$17)*$M174)+(SUMPRODUCT((données!$L$2:$R$2=$I174)*(données!$A$3:$A$17=N$1)*(données!$B$3:$B$17=N$2)*données!$L$3:$R$17)*$N174)+(SUMPRODUCT((données!$L$2:$R$2=$I174)*(données!$A$3:$A$17=O$1)*(données!$B$3:$B$17=O$2)*données!$L$3:$R$17)*$O174)+(SUMPRODUCT((données!$L$2:$R$2=$I174)*(données!$A$3:$A$17=P$1)*(données!$B$3:$B$17=Q$2)*données!$L$3:$R$17)*$P174)+(SUMPRODUCT((données!$L$2:$R$2=$I174)*(données!$A$3:$A$17=Q$1)*(données!$B$3:$B$17=Q$2)*données!$L$3:$R$17)*$Q174)+(SUMPRODUCT((données!$L$2:$R$2=$I174)*(données!$A$3:$A$17=R$1)*(données!$B$3:$B$17=R$2)*données!$L$3:$R$17)*$R174)+(SUMPRODUCT((données!$L$2:$R$2=$I174)*(données!$A$3:$A$17=S$1)*(données!$B$3:$B$17=S$2)*données!$L$3:$R$17)*$S174)+(SUMPRODUCT((données!$L$2:$R$2=$I174)*(données!$A$3:$A$17=T$1)*(données!$B$3:$B$17=T$2)*données!$L$3:$R$17)*$T174)+(SUMPRODUCT((données!$L$2:$R$2=$I174)*(données!$A$3:$A$17=U$1)*(données!$B$3:$B$17=U$2)*données!$L$3:$R$17)*$U174)+(SUMPRODUCT((données!$L$2:$R$2=$I174)*(données!$A$3:$A$17=V$1)*(données!$B$3:$B$17=V$2)*données!$L$3:$R$17)*$V174)+(SUMPRODUCT((données!$L$2:$R$2=$I174)*(données!$A$3:$A$17=W$1)*(données!$B$3:$B$17=W$2)*données!$L$3:$R$17)*$W174)+(SUMPRODUCT((données!$L$2:$R$2=$I174)*(données!$A$3:$A$17=AA$1)*(données!$B$3:$B$17=AA$2)*données!$L$3:$R$17)*$AA174),2)</f>
        <v>0</v>
      </c>
      <c r="AE174" s="75" cm="1">
        <f t="array" aca="1" ref="AE174" ca="1">IFERROR(_xlfn.XLOOKUP(AE$1,INDIRECT("'"&amp;$A174&amp;"'!$a:$a"),INDIRECT("'"&amp;$A174&amp;"'!$f:$f"),FALSE),0)</f>
        <v>0</v>
      </c>
      <c r="AF174" s="75">
        <f t="shared" ca="1" si="33"/>
        <v>0</v>
      </c>
      <c r="AG174" s="75">
        <f t="shared" ca="1" si="34"/>
        <v>0</v>
      </c>
      <c r="AH174" s="74" cm="1">
        <f t="array" aca="1" ref="AH174" ca="1">IFERROR(_xlfn.XLOOKUP(AH$1,INDIRECT("'"&amp;$A174&amp;"'!$A:$A"),INDIRECT("'"&amp;$A174&amp;"'!$b:$b"),FALSE),0)</f>
        <v>0</v>
      </c>
      <c r="AI174" s="74">
        <f ca="1">IFERROR(_xlfn.XLOOKUP($I174,données!$A$33:$A$39,données!$D$33:$D$39,0),0)</f>
        <v>0</v>
      </c>
      <c r="AJ174" s="74">
        <f ca="1">IFERROR(_xlfn.XLOOKUP($I174,données!$A$33:$A$39,données!$E$33:$E$39,0),0)</f>
        <v>0</v>
      </c>
      <c r="AK174" s="74">
        <f ca="1">IFERROR(_xlfn.XLOOKUP($I174,données!$A$33:$A$39,données!$F$33:$F$39,0),0)</f>
        <v>0</v>
      </c>
      <c r="AL174" s="74">
        <f ca="1">IFERROR(_xlfn.XLOOKUP($I174,données!$A$33:$A$39,données!$G$33:$G$39,0),0)</f>
        <v>0</v>
      </c>
      <c r="AM174" s="74">
        <f ca="1">IFERROR(_xlfn.XLOOKUP($I174,données!$A$33:$A$39,données!$H$33:$H$39,0),0)</f>
        <v>0</v>
      </c>
      <c r="AN174" s="74"/>
      <c r="AO174" s="74"/>
      <c r="AP174" s="71"/>
      <c r="AQ174" s="82"/>
    </row>
    <row r="175" spans="1:43" s="68" customFormat="1" ht="14" x14ac:dyDescent="0.2">
      <c r="A175" s="71">
        <f t="shared" si="29"/>
        <v>171</v>
      </c>
      <c r="B175" s="71">
        <f t="shared" ca="1" si="35"/>
        <v>0</v>
      </c>
      <c r="C175" s="71">
        <f t="shared" ca="1" si="35"/>
        <v>0</v>
      </c>
      <c r="D175" s="71">
        <f t="shared" ca="1" si="35"/>
        <v>0</v>
      </c>
      <c r="E175" s="71">
        <f t="shared" ca="1" si="35"/>
        <v>0</v>
      </c>
      <c r="F175" s="71">
        <f t="shared" ca="1" si="37"/>
        <v>0</v>
      </c>
      <c r="G175" s="89">
        <f t="shared" ca="1" si="35"/>
        <v>0</v>
      </c>
      <c r="H175" s="72" cm="1">
        <f t="array" aca="1" ref="H175" ca="1">IFERROR(_xlfn.XLOOKUP(H$1,INDIRECT("'"&amp;$A175&amp;"'!$A:$A"),INDIRECT("'"&amp;$A175&amp;"'!$b:$b"),FALSE),0)</f>
        <v>0</v>
      </c>
      <c r="I175" s="71" cm="1">
        <f t="array" aca="1" ref="I175" ca="1">IFERROR(IF($H175="Oui",_xlfn.XLOOKUP(I$2,INDIRECT("'"&amp;$A175&amp;"'!$A:$A"),INDIRECT("'"&amp;$A175&amp;"'!$b:$b"),FALSE),_xlfn.XLOOKUP(I$1,INDIRECT("'"&amp;$A175&amp;"'!$C$19:$C$25"),INDIRECT("'"&amp;$A175&amp;"'!$A$19:$A$25"),données!$A$39)),0)</f>
        <v>0</v>
      </c>
      <c r="J175" s="73">
        <f t="shared" ca="1" si="31"/>
        <v>0</v>
      </c>
      <c r="K175" s="74">
        <f t="shared" ca="1" si="38"/>
        <v>0</v>
      </c>
      <c r="L175" s="74">
        <f t="shared" ca="1" si="38"/>
        <v>0</v>
      </c>
      <c r="M175" s="74">
        <f t="shared" ca="1" si="38"/>
        <v>0</v>
      </c>
      <c r="N175" s="74">
        <f t="shared" ca="1" si="38"/>
        <v>0</v>
      </c>
      <c r="O175" s="74">
        <f t="shared" ca="1" si="38"/>
        <v>0</v>
      </c>
      <c r="P175" s="74">
        <f t="shared" ca="1" si="38"/>
        <v>0</v>
      </c>
      <c r="Q175" s="74">
        <f t="shared" ca="1" si="38"/>
        <v>0</v>
      </c>
      <c r="R175" s="74">
        <f t="shared" ca="1" si="38"/>
        <v>0</v>
      </c>
      <c r="S175" s="74">
        <f t="shared" ca="1" si="38"/>
        <v>0</v>
      </c>
      <c r="T175" s="74">
        <f t="shared" ca="1" si="38"/>
        <v>0</v>
      </c>
      <c r="U175" s="74">
        <f t="shared" ca="1" si="38"/>
        <v>0</v>
      </c>
      <c r="V175" s="74">
        <f t="shared" ca="1" si="38"/>
        <v>0</v>
      </c>
      <c r="W175" s="74">
        <f t="shared" ca="1" si="38"/>
        <v>0</v>
      </c>
      <c r="X175" s="74">
        <f t="shared" ca="1" si="38"/>
        <v>0</v>
      </c>
      <c r="Y175" s="74">
        <f t="shared" ca="1" si="38"/>
        <v>0</v>
      </c>
      <c r="Z175" s="74">
        <f t="shared" ca="1" si="38"/>
        <v>0</v>
      </c>
      <c r="AA175" s="73">
        <f t="shared" ca="1" si="32"/>
        <v>0</v>
      </c>
      <c r="AB175" s="93"/>
      <c r="AC175" s="75">
        <f ca="1">ROUND(IF($H175="Oui",0,SUMIFS(données!$C$33:$C$39,données!$A$33:$A$39,$I175)),2)</f>
        <v>0</v>
      </c>
      <c r="AD175" s="75" cm="1">
        <f t="array" aca="1" ref="AD175" ca="1">ROUND((SUMPRODUCT((données!$L$2:$R$2=$I175)*(données!$A$3:$A$17=J$1)*(données!$B$3:$B$17=J$2)*données!$L$3:$R$17)*$J175)+(SUMPRODUCT((données!$L$2:$R$2=$I175)*(données!$A$3:$A$17=K$1)*(données!$B$3:$B$17=K$2)*données!$L$3:$R$17)*$K175)+(SUMPRODUCT((données!$L$2:$R$2=$I175)*(données!$A$3:$A$17=L$1)*(données!$B$3:$B$17=L$2)*données!$L$3:$R$17)*$L175)+(SUMPRODUCT((données!$L$2:$R$2=$I175)*(données!$A$3:$A$17=M$1)*(données!$B$3:$B$17=M$2)*données!$L$3:$R$17)*$M175)+(SUMPRODUCT((données!$L$2:$R$2=$I175)*(données!$A$3:$A$17=N$1)*(données!$B$3:$B$17=N$2)*données!$L$3:$R$17)*$N175)+(SUMPRODUCT((données!$L$2:$R$2=$I175)*(données!$A$3:$A$17=O$1)*(données!$B$3:$B$17=O$2)*données!$L$3:$R$17)*$O175)+(SUMPRODUCT((données!$L$2:$R$2=$I175)*(données!$A$3:$A$17=P$1)*(données!$B$3:$B$17=Q$2)*données!$L$3:$R$17)*$P175)+(SUMPRODUCT((données!$L$2:$R$2=$I175)*(données!$A$3:$A$17=Q$1)*(données!$B$3:$B$17=Q$2)*données!$L$3:$R$17)*$Q175)+(SUMPRODUCT((données!$L$2:$R$2=$I175)*(données!$A$3:$A$17=R$1)*(données!$B$3:$B$17=R$2)*données!$L$3:$R$17)*$R175)+(SUMPRODUCT((données!$L$2:$R$2=$I175)*(données!$A$3:$A$17=S$1)*(données!$B$3:$B$17=S$2)*données!$L$3:$R$17)*$S175)+(SUMPRODUCT((données!$L$2:$R$2=$I175)*(données!$A$3:$A$17=T$1)*(données!$B$3:$B$17=T$2)*données!$L$3:$R$17)*$T175)+(SUMPRODUCT((données!$L$2:$R$2=$I175)*(données!$A$3:$A$17=U$1)*(données!$B$3:$B$17=U$2)*données!$L$3:$R$17)*$U175)+(SUMPRODUCT((données!$L$2:$R$2=$I175)*(données!$A$3:$A$17=V$1)*(données!$B$3:$B$17=V$2)*données!$L$3:$R$17)*$V175)+(SUMPRODUCT((données!$L$2:$R$2=$I175)*(données!$A$3:$A$17=W$1)*(données!$B$3:$B$17=W$2)*données!$L$3:$R$17)*$W175)+(SUMPRODUCT((données!$L$2:$R$2=$I175)*(données!$A$3:$A$17=AA$1)*(données!$B$3:$B$17=AA$2)*données!$L$3:$R$17)*$AA175),2)</f>
        <v>0</v>
      </c>
      <c r="AE175" s="75" cm="1">
        <f t="array" aca="1" ref="AE175" ca="1">IFERROR(_xlfn.XLOOKUP(AE$1,INDIRECT("'"&amp;$A175&amp;"'!$a:$a"),INDIRECT("'"&amp;$A175&amp;"'!$f:$f"),FALSE),0)</f>
        <v>0</v>
      </c>
      <c r="AF175" s="75">
        <f t="shared" ca="1" si="33"/>
        <v>0</v>
      </c>
      <c r="AG175" s="75">
        <f t="shared" ca="1" si="34"/>
        <v>0</v>
      </c>
      <c r="AH175" s="74" cm="1">
        <f t="array" aca="1" ref="AH175" ca="1">IFERROR(_xlfn.XLOOKUP(AH$1,INDIRECT("'"&amp;$A175&amp;"'!$A:$A"),INDIRECT("'"&amp;$A175&amp;"'!$b:$b"),FALSE),0)</f>
        <v>0</v>
      </c>
      <c r="AI175" s="74">
        <f ca="1">IFERROR(_xlfn.XLOOKUP($I175,données!$A$33:$A$39,données!$D$33:$D$39,0),0)</f>
        <v>0</v>
      </c>
      <c r="AJ175" s="74">
        <f ca="1">IFERROR(_xlfn.XLOOKUP($I175,données!$A$33:$A$39,données!$E$33:$E$39,0),0)</f>
        <v>0</v>
      </c>
      <c r="AK175" s="74">
        <f ca="1">IFERROR(_xlfn.XLOOKUP($I175,données!$A$33:$A$39,données!$F$33:$F$39,0),0)</f>
        <v>0</v>
      </c>
      <c r="AL175" s="74">
        <f ca="1">IFERROR(_xlfn.XLOOKUP($I175,données!$A$33:$A$39,données!$G$33:$G$39,0),0)</f>
        <v>0</v>
      </c>
      <c r="AM175" s="74">
        <f ca="1">IFERROR(_xlfn.XLOOKUP($I175,données!$A$33:$A$39,données!$H$33:$H$39,0),0)</f>
        <v>0</v>
      </c>
      <c r="AN175" s="74"/>
      <c r="AO175" s="74"/>
      <c r="AP175" s="71"/>
      <c r="AQ175" s="82"/>
    </row>
    <row r="176" spans="1:43" s="68" customFormat="1" ht="14" x14ac:dyDescent="0.2">
      <c r="A176" s="71">
        <f t="shared" si="29"/>
        <v>172</v>
      </c>
      <c r="B176" s="71">
        <f t="shared" ca="1" si="35"/>
        <v>0</v>
      </c>
      <c r="C176" s="71">
        <f t="shared" ca="1" si="35"/>
        <v>0</v>
      </c>
      <c r="D176" s="71">
        <f t="shared" ca="1" si="35"/>
        <v>0</v>
      </c>
      <c r="E176" s="71">
        <f t="shared" ca="1" si="35"/>
        <v>0</v>
      </c>
      <c r="F176" s="71">
        <f t="shared" ca="1" si="37"/>
        <v>0</v>
      </c>
      <c r="G176" s="89">
        <f t="shared" ca="1" si="35"/>
        <v>0</v>
      </c>
      <c r="H176" s="72" cm="1">
        <f t="array" aca="1" ref="H176" ca="1">IFERROR(_xlfn.XLOOKUP(H$1,INDIRECT("'"&amp;$A176&amp;"'!$A:$A"),INDIRECT("'"&amp;$A176&amp;"'!$b:$b"),FALSE),0)</f>
        <v>0</v>
      </c>
      <c r="I176" s="71" cm="1">
        <f t="array" aca="1" ref="I176" ca="1">IFERROR(IF($H176="Oui",_xlfn.XLOOKUP(I$2,INDIRECT("'"&amp;$A176&amp;"'!$A:$A"),INDIRECT("'"&amp;$A176&amp;"'!$b:$b"),FALSE),_xlfn.XLOOKUP(I$1,INDIRECT("'"&amp;$A176&amp;"'!$C$19:$C$25"),INDIRECT("'"&amp;$A176&amp;"'!$A$19:$A$25"),données!$A$39)),0)</f>
        <v>0</v>
      </c>
      <c r="J176" s="73">
        <f t="shared" ca="1" si="31"/>
        <v>0</v>
      </c>
      <c r="K176" s="74">
        <f t="shared" ca="1" si="38"/>
        <v>0</v>
      </c>
      <c r="L176" s="74">
        <f t="shared" ca="1" si="38"/>
        <v>0</v>
      </c>
      <c r="M176" s="74">
        <f t="shared" ca="1" si="38"/>
        <v>0</v>
      </c>
      <c r="N176" s="74">
        <f t="shared" ca="1" si="38"/>
        <v>0</v>
      </c>
      <c r="O176" s="74">
        <f t="shared" ca="1" si="38"/>
        <v>0</v>
      </c>
      <c r="P176" s="74">
        <f t="shared" ca="1" si="38"/>
        <v>0</v>
      </c>
      <c r="Q176" s="74">
        <f t="shared" ca="1" si="38"/>
        <v>0</v>
      </c>
      <c r="R176" s="74">
        <f t="shared" ca="1" si="38"/>
        <v>0</v>
      </c>
      <c r="S176" s="74">
        <f t="shared" ca="1" si="38"/>
        <v>0</v>
      </c>
      <c r="T176" s="74">
        <f t="shared" ca="1" si="38"/>
        <v>0</v>
      </c>
      <c r="U176" s="74">
        <f t="shared" ca="1" si="38"/>
        <v>0</v>
      </c>
      <c r="V176" s="74">
        <f t="shared" ca="1" si="38"/>
        <v>0</v>
      </c>
      <c r="W176" s="74">
        <f t="shared" ca="1" si="38"/>
        <v>0</v>
      </c>
      <c r="X176" s="74">
        <f t="shared" ca="1" si="38"/>
        <v>0</v>
      </c>
      <c r="Y176" s="74">
        <f t="shared" ca="1" si="38"/>
        <v>0</v>
      </c>
      <c r="Z176" s="74">
        <f t="shared" ca="1" si="38"/>
        <v>0</v>
      </c>
      <c r="AA176" s="73">
        <f t="shared" ca="1" si="32"/>
        <v>0</v>
      </c>
      <c r="AB176" s="93"/>
      <c r="AC176" s="75">
        <f ca="1">ROUND(IF($H176="Oui",0,SUMIFS(données!$C$33:$C$39,données!$A$33:$A$39,$I176)),2)</f>
        <v>0</v>
      </c>
      <c r="AD176" s="75" cm="1">
        <f t="array" aca="1" ref="AD176" ca="1">ROUND((SUMPRODUCT((données!$L$2:$R$2=$I176)*(données!$A$3:$A$17=J$1)*(données!$B$3:$B$17=J$2)*données!$L$3:$R$17)*$J176)+(SUMPRODUCT((données!$L$2:$R$2=$I176)*(données!$A$3:$A$17=K$1)*(données!$B$3:$B$17=K$2)*données!$L$3:$R$17)*$K176)+(SUMPRODUCT((données!$L$2:$R$2=$I176)*(données!$A$3:$A$17=L$1)*(données!$B$3:$B$17=L$2)*données!$L$3:$R$17)*$L176)+(SUMPRODUCT((données!$L$2:$R$2=$I176)*(données!$A$3:$A$17=M$1)*(données!$B$3:$B$17=M$2)*données!$L$3:$R$17)*$M176)+(SUMPRODUCT((données!$L$2:$R$2=$I176)*(données!$A$3:$A$17=N$1)*(données!$B$3:$B$17=N$2)*données!$L$3:$R$17)*$N176)+(SUMPRODUCT((données!$L$2:$R$2=$I176)*(données!$A$3:$A$17=O$1)*(données!$B$3:$B$17=O$2)*données!$L$3:$R$17)*$O176)+(SUMPRODUCT((données!$L$2:$R$2=$I176)*(données!$A$3:$A$17=P$1)*(données!$B$3:$B$17=Q$2)*données!$L$3:$R$17)*$P176)+(SUMPRODUCT((données!$L$2:$R$2=$I176)*(données!$A$3:$A$17=Q$1)*(données!$B$3:$B$17=Q$2)*données!$L$3:$R$17)*$Q176)+(SUMPRODUCT((données!$L$2:$R$2=$I176)*(données!$A$3:$A$17=R$1)*(données!$B$3:$B$17=R$2)*données!$L$3:$R$17)*$R176)+(SUMPRODUCT((données!$L$2:$R$2=$I176)*(données!$A$3:$A$17=S$1)*(données!$B$3:$B$17=S$2)*données!$L$3:$R$17)*$S176)+(SUMPRODUCT((données!$L$2:$R$2=$I176)*(données!$A$3:$A$17=T$1)*(données!$B$3:$B$17=T$2)*données!$L$3:$R$17)*$T176)+(SUMPRODUCT((données!$L$2:$R$2=$I176)*(données!$A$3:$A$17=U$1)*(données!$B$3:$B$17=U$2)*données!$L$3:$R$17)*$U176)+(SUMPRODUCT((données!$L$2:$R$2=$I176)*(données!$A$3:$A$17=V$1)*(données!$B$3:$B$17=V$2)*données!$L$3:$R$17)*$V176)+(SUMPRODUCT((données!$L$2:$R$2=$I176)*(données!$A$3:$A$17=W$1)*(données!$B$3:$B$17=W$2)*données!$L$3:$R$17)*$W176)+(SUMPRODUCT((données!$L$2:$R$2=$I176)*(données!$A$3:$A$17=AA$1)*(données!$B$3:$B$17=AA$2)*données!$L$3:$R$17)*$AA176),2)</f>
        <v>0</v>
      </c>
      <c r="AE176" s="75" cm="1">
        <f t="array" aca="1" ref="AE176" ca="1">IFERROR(_xlfn.XLOOKUP(AE$1,INDIRECT("'"&amp;$A176&amp;"'!$a:$a"),INDIRECT("'"&amp;$A176&amp;"'!$f:$f"),FALSE),0)</f>
        <v>0</v>
      </c>
      <c r="AF176" s="75">
        <f t="shared" ca="1" si="33"/>
        <v>0</v>
      </c>
      <c r="AG176" s="75">
        <f t="shared" ca="1" si="34"/>
        <v>0</v>
      </c>
      <c r="AH176" s="74" cm="1">
        <f t="array" aca="1" ref="AH176" ca="1">IFERROR(_xlfn.XLOOKUP(AH$1,INDIRECT("'"&amp;$A176&amp;"'!$A:$A"),INDIRECT("'"&amp;$A176&amp;"'!$b:$b"),FALSE),0)</f>
        <v>0</v>
      </c>
      <c r="AI176" s="74">
        <f ca="1">IFERROR(_xlfn.XLOOKUP($I176,données!$A$33:$A$39,données!$D$33:$D$39,0),0)</f>
        <v>0</v>
      </c>
      <c r="AJ176" s="74">
        <f ca="1">IFERROR(_xlfn.XLOOKUP($I176,données!$A$33:$A$39,données!$E$33:$E$39,0),0)</f>
        <v>0</v>
      </c>
      <c r="AK176" s="74">
        <f ca="1">IFERROR(_xlfn.XLOOKUP($I176,données!$A$33:$A$39,données!$F$33:$F$39,0),0)</f>
        <v>0</v>
      </c>
      <c r="AL176" s="74">
        <f ca="1">IFERROR(_xlfn.XLOOKUP($I176,données!$A$33:$A$39,données!$G$33:$G$39,0),0)</f>
        <v>0</v>
      </c>
      <c r="AM176" s="74">
        <f ca="1">IFERROR(_xlfn.XLOOKUP($I176,données!$A$33:$A$39,données!$H$33:$H$39,0),0)</f>
        <v>0</v>
      </c>
      <c r="AN176" s="74"/>
      <c r="AO176" s="74"/>
      <c r="AP176" s="71"/>
      <c r="AQ176" s="82"/>
    </row>
    <row r="177" spans="1:43" s="68" customFormat="1" ht="14" x14ac:dyDescent="0.2">
      <c r="A177" s="71">
        <f t="shared" si="29"/>
        <v>173</v>
      </c>
      <c r="B177" s="71">
        <f t="shared" ca="1" si="35"/>
        <v>0</v>
      </c>
      <c r="C177" s="71">
        <f t="shared" ca="1" si="35"/>
        <v>0</v>
      </c>
      <c r="D177" s="71">
        <f t="shared" ca="1" si="35"/>
        <v>0</v>
      </c>
      <c r="E177" s="71">
        <f t="shared" ca="1" si="35"/>
        <v>0</v>
      </c>
      <c r="F177" s="71">
        <f t="shared" ca="1" si="37"/>
        <v>0</v>
      </c>
      <c r="G177" s="89">
        <f t="shared" ca="1" si="35"/>
        <v>0</v>
      </c>
      <c r="H177" s="72" cm="1">
        <f t="array" aca="1" ref="H177" ca="1">IFERROR(_xlfn.XLOOKUP(H$1,INDIRECT("'"&amp;$A177&amp;"'!$A:$A"),INDIRECT("'"&amp;$A177&amp;"'!$b:$b"),FALSE),0)</f>
        <v>0</v>
      </c>
      <c r="I177" s="71" cm="1">
        <f t="array" aca="1" ref="I177" ca="1">IFERROR(IF($H177="Oui",_xlfn.XLOOKUP(I$2,INDIRECT("'"&amp;$A177&amp;"'!$A:$A"),INDIRECT("'"&amp;$A177&amp;"'!$b:$b"),FALSE),_xlfn.XLOOKUP(I$1,INDIRECT("'"&amp;$A177&amp;"'!$C$19:$C$25"),INDIRECT("'"&amp;$A177&amp;"'!$A$19:$A$25"),données!$A$39)),0)</f>
        <v>0</v>
      </c>
      <c r="J177" s="73">
        <f t="shared" ca="1" si="31"/>
        <v>0</v>
      </c>
      <c r="K177" s="74">
        <f t="shared" ca="1" si="38"/>
        <v>0</v>
      </c>
      <c r="L177" s="74">
        <f t="shared" ca="1" si="38"/>
        <v>0</v>
      </c>
      <c r="M177" s="74">
        <f t="shared" ca="1" si="38"/>
        <v>0</v>
      </c>
      <c r="N177" s="74">
        <f t="shared" ca="1" si="38"/>
        <v>0</v>
      </c>
      <c r="O177" s="74">
        <f t="shared" ca="1" si="38"/>
        <v>0</v>
      </c>
      <c r="P177" s="74">
        <f t="shared" ca="1" si="38"/>
        <v>0</v>
      </c>
      <c r="Q177" s="74">
        <f t="shared" ca="1" si="38"/>
        <v>0</v>
      </c>
      <c r="R177" s="74">
        <f t="shared" ca="1" si="38"/>
        <v>0</v>
      </c>
      <c r="S177" s="74">
        <f t="shared" ca="1" si="38"/>
        <v>0</v>
      </c>
      <c r="T177" s="74">
        <f t="shared" ca="1" si="38"/>
        <v>0</v>
      </c>
      <c r="U177" s="74">
        <f t="shared" ca="1" si="38"/>
        <v>0</v>
      </c>
      <c r="V177" s="74">
        <f t="shared" ca="1" si="38"/>
        <v>0</v>
      </c>
      <c r="W177" s="74">
        <f t="shared" ca="1" si="38"/>
        <v>0</v>
      </c>
      <c r="X177" s="74">
        <f t="shared" ca="1" si="38"/>
        <v>0</v>
      </c>
      <c r="Y177" s="74">
        <f t="shared" ca="1" si="38"/>
        <v>0</v>
      </c>
      <c r="Z177" s="74">
        <f t="shared" ca="1" si="38"/>
        <v>0</v>
      </c>
      <c r="AA177" s="73">
        <f t="shared" ca="1" si="32"/>
        <v>0</v>
      </c>
      <c r="AB177" s="93"/>
      <c r="AC177" s="75">
        <f ca="1">ROUND(IF($H177="Oui",0,SUMIFS(données!$C$33:$C$39,données!$A$33:$A$39,$I177)),2)</f>
        <v>0</v>
      </c>
      <c r="AD177" s="75" cm="1">
        <f t="array" aca="1" ref="AD177" ca="1">ROUND((SUMPRODUCT((données!$L$2:$R$2=$I177)*(données!$A$3:$A$17=J$1)*(données!$B$3:$B$17=J$2)*données!$L$3:$R$17)*$J177)+(SUMPRODUCT((données!$L$2:$R$2=$I177)*(données!$A$3:$A$17=K$1)*(données!$B$3:$B$17=K$2)*données!$L$3:$R$17)*$K177)+(SUMPRODUCT((données!$L$2:$R$2=$I177)*(données!$A$3:$A$17=L$1)*(données!$B$3:$B$17=L$2)*données!$L$3:$R$17)*$L177)+(SUMPRODUCT((données!$L$2:$R$2=$I177)*(données!$A$3:$A$17=M$1)*(données!$B$3:$B$17=M$2)*données!$L$3:$R$17)*$M177)+(SUMPRODUCT((données!$L$2:$R$2=$I177)*(données!$A$3:$A$17=N$1)*(données!$B$3:$B$17=N$2)*données!$L$3:$R$17)*$N177)+(SUMPRODUCT((données!$L$2:$R$2=$I177)*(données!$A$3:$A$17=O$1)*(données!$B$3:$B$17=O$2)*données!$L$3:$R$17)*$O177)+(SUMPRODUCT((données!$L$2:$R$2=$I177)*(données!$A$3:$A$17=P$1)*(données!$B$3:$B$17=Q$2)*données!$L$3:$R$17)*$P177)+(SUMPRODUCT((données!$L$2:$R$2=$I177)*(données!$A$3:$A$17=Q$1)*(données!$B$3:$B$17=Q$2)*données!$L$3:$R$17)*$Q177)+(SUMPRODUCT((données!$L$2:$R$2=$I177)*(données!$A$3:$A$17=R$1)*(données!$B$3:$B$17=R$2)*données!$L$3:$R$17)*$R177)+(SUMPRODUCT((données!$L$2:$R$2=$I177)*(données!$A$3:$A$17=S$1)*(données!$B$3:$B$17=S$2)*données!$L$3:$R$17)*$S177)+(SUMPRODUCT((données!$L$2:$R$2=$I177)*(données!$A$3:$A$17=T$1)*(données!$B$3:$B$17=T$2)*données!$L$3:$R$17)*$T177)+(SUMPRODUCT((données!$L$2:$R$2=$I177)*(données!$A$3:$A$17=U$1)*(données!$B$3:$B$17=U$2)*données!$L$3:$R$17)*$U177)+(SUMPRODUCT((données!$L$2:$R$2=$I177)*(données!$A$3:$A$17=V$1)*(données!$B$3:$B$17=V$2)*données!$L$3:$R$17)*$V177)+(SUMPRODUCT((données!$L$2:$R$2=$I177)*(données!$A$3:$A$17=W$1)*(données!$B$3:$B$17=W$2)*données!$L$3:$R$17)*$W177)+(SUMPRODUCT((données!$L$2:$R$2=$I177)*(données!$A$3:$A$17=AA$1)*(données!$B$3:$B$17=AA$2)*données!$L$3:$R$17)*$AA177),2)</f>
        <v>0</v>
      </c>
      <c r="AE177" s="75" cm="1">
        <f t="array" aca="1" ref="AE177" ca="1">IFERROR(_xlfn.XLOOKUP(AE$1,INDIRECT("'"&amp;$A177&amp;"'!$a:$a"),INDIRECT("'"&amp;$A177&amp;"'!$f:$f"),FALSE),0)</f>
        <v>0</v>
      </c>
      <c r="AF177" s="75">
        <f t="shared" ca="1" si="33"/>
        <v>0</v>
      </c>
      <c r="AG177" s="75">
        <f t="shared" ca="1" si="34"/>
        <v>0</v>
      </c>
      <c r="AH177" s="74" cm="1">
        <f t="array" aca="1" ref="AH177" ca="1">IFERROR(_xlfn.XLOOKUP(AH$1,INDIRECT("'"&amp;$A177&amp;"'!$A:$A"),INDIRECT("'"&amp;$A177&amp;"'!$b:$b"),FALSE),0)</f>
        <v>0</v>
      </c>
      <c r="AI177" s="74">
        <f ca="1">IFERROR(_xlfn.XLOOKUP($I177,données!$A$33:$A$39,données!$D$33:$D$39,0),0)</f>
        <v>0</v>
      </c>
      <c r="AJ177" s="74">
        <f ca="1">IFERROR(_xlfn.XLOOKUP($I177,données!$A$33:$A$39,données!$E$33:$E$39,0),0)</f>
        <v>0</v>
      </c>
      <c r="AK177" s="74">
        <f ca="1">IFERROR(_xlfn.XLOOKUP($I177,données!$A$33:$A$39,données!$F$33:$F$39,0),0)</f>
        <v>0</v>
      </c>
      <c r="AL177" s="74">
        <f ca="1">IFERROR(_xlfn.XLOOKUP($I177,données!$A$33:$A$39,données!$G$33:$G$39,0),0)</f>
        <v>0</v>
      </c>
      <c r="AM177" s="74">
        <f ca="1">IFERROR(_xlfn.XLOOKUP($I177,données!$A$33:$A$39,données!$H$33:$H$39,0),0)</f>
        <v>0</v>
      </c>
      <c r="AN177" s="74"/>
      <c r="AO177" s="74"/>
      <c r="AP177" s="71"/>
      <c r="AQ177" s="82"/>
    </row>
    <row r="178" spans="1:43" s="68" customFormat="1" ht="14" x14ac:dyDescent="0.2">
      <c r="A178" s="71">
        <f t="shared" si="29"/>
        <v>174</v>
      </c>
      <c r="B178" s="71">
        <f t="shared" ca="1" si="35"/>
        <v>0</v>
      </c>
      <c r="C178" s="71">
        <f t="shared" ca="1" si="35"/>
        <v>0</v>
      </c>
      <c r="D178" s="71">
        <f t="shared" ca="1" si="35"/>
        <v>0</v>
      </c>
      <c r="E178" s="71">
        <f t="shared" ca="1" si="35"/>
        <v>0</v>
      </c>
      <c r="F178" s="71">
        <f t="shared" ca="1" si="37"/>
        <v>0</v>
      </c>
      <c r="G178" s="89">
        <f t="shared" ca="1" si="35"/>
        <v>0</v>
      </c>
      <c r="H178" s="72" cm="1">
        <f t="array" aca="1" ref="H178" ca="1">IFERROR(_xlfn.XLOOKUP(H$1,INDIRECT("'"&amp;$A178&amp;"'!$A:$A"),INDIRECT("'"&amp;$A178&amp;"'!$b:$b"),FALSE),0)</f>
        <v>0</v>
      </c>
      <c r="I178" s="71" cm="1">
        <f t="array" aca="1" ref="I178" ca="1">IFERROR(IF($H178="Oui",_xlfn.XLOOKUP(I$2,INDIRECT("'"&amp;$A178&amp;"'!$A:$A"),INDIRECT("'"&amp;$A178&amp;"'!$b:$b"),FALSE),_xlfn.XLOOKUP(I$1,INDIRECT("'"&amp;$A178&amp;"'!$C$19:$C$25"),INDIRECT("'"&amp;$A178&amp;"'!$A$19:$A$25"),données!$A$39)),0)</f>
        <v>0</v>
      </c>
      <c r="J178" s="73">
        <f t="shared" ca="1" si="31"/>
        <v>0</v>
      </c>
      <c r="K178" s="74">
        <f t="shared" ca="1" si="38"/>
        <v>0</v>
      </c>
      <c r="L178" s="74">
        <f t="shared" ca="1" si="38"/>
        <v>0</v>
      </c>
      <c r="M178" s="74">
        <f t="shared" ca="1" si="38"/>
        <v>0</v>
      </c>
      <c r="N178" s="74">
        <f t="shared" ca="1" si="38"/>
        <v>0</v>
      </c>
      <c r="O178" s="74">
        <f t="shared" ca="1" si="38"/>
        <v>0</v>
      </c>
      <c r="P178" s="74">
        <f t="shared" ca="1" si="38"/>
        <v>0</v>
      </c>
      <c r="Q178" s="74">
        <f t="shared" ca="1" si="38"/>
        <v>0</v>
      </c>
      <c r="R178" s="74">
        <f t="shared" ca="1" si="38"/>
        <v>0</v>
      </c>
      <c r="S178" s="74">
        <f t="shared" ca="1" si="38"/>
        <v>0</v>
      </c>
      <c r="T178" s="74">
        <f t="shared" ca="1" si="38"/>
        <v>0</v>
      </c>
      <c r="U178" s="74">
        <f t="shared" ca="1" si="38"/>
        <v>0</v>
      </c>
      <c r="V178" s="74">
        <f t="shared" ca="1" si="38"/>
        <v>0</v>
      </c>
      <c r="W178" s="74">
        <f t="shared" ca="1" si="38"/>
        <v>0</v>
      </c>
      <c r="X178" s="74">
        <f t="shared" ca="1" si="38"/>
        <v>0</v>
      </c>
      <c r="Y178" s="74">
        <f t="shared" ca="1" si="38"/>
        <v>0</v>
      </c>
      <c r="Z178" s="74">
        <f t="shared" ca="1" si="38"/>
        <v>0</v>
      </c>
      <c r="AA178" s="73">
        <f t="shared" ca="1" si="32"/>
        <v>0</v>
      </c>
      <c r="AB178" s="93"/>
      <c r="AC178" s="75">
        <f ca="1">ROUND(IF($H178="Oui",0,SUMIFS(données!$C$33:$C$39,données!$A$33:$A$39,$I178)),2)</f>
        <v>0</v>
      </c>
      <c r="AD178" s="75" cm="1">
        <f t="array" aca="1" ref="AD178" ca="1">ROUND((SUMPRODUCT((données!$L$2:$R$2=$I178)*(données!$A$3:$A$17=J$1)*(données!$B$3:$B$17=J$2)*données!$L$3:$R$17)*$J178)+(SUMPRODUCT((données!$L$2:$R$2=$I178)*(données!$A$3:$A$17=K$1)*(données!$B$3:$B$17=K$2)*données!$L$3:$R$17)*$K178)+(SUMPRODUCT((données!$L$2:$R$2=$I178)*(données!$A$3:$A$17=L$1)*(données!$B$3:$B$17=L$2)*données!$L$3:$R$17)*$L178)+(SUMPRODUCT((données!$L$2:$R$2=$I178)*(données!$A$3:$A$17=M$1)*(données!$B$3:$B$17=M$2)*données!$L$3:$R$17)*$M178)+(SUMPRODUCT((données!$L$2:$R$2=$I178)*(données!$A$3:$A$17=N$1)*(données!$B$3:$B$17=N$2)*données!$L$3:$R$17)*$N178)+(SUMPRODUCT((données!$L$2:$R$2=$I178)*(données!$A$3:$A$17=O$1)*(données!$B$3:$B$17=O$2)*données!$L$3:$R$17)*$O178)+(SUMPRODUCT((données!$L$2:$R$2=$I178)*(données!$A$3:$A$17=P$1)*(données!$B$3:$B$17=Q$2)*données!$L$3:$R$17)*$P178)+(SUMPRODUCT((données!$L$2:$R$2=$I178)*(données!$A$3:$A$17=Q$1)*(données!$B$3:$B$17=Q$2)*données!$L$3:$R$17)*$Q178)+(SUMPRODUCT((données!$L$2:$R$2=$I178)*(données!$A$3:$A$17=R$1)*(données!$B$3:$B$17=R$2)*données!$L$3:$R$17)*$R178)+(SUMPRODUCT((données!$L$2:$R$2=$I178)*(données!$A$3:$A$17=S$1)*(données!$B$3:$B$17=S$2)*données!$L$3:$R$17)*$S178)+(SUMPRODUCT((données!$L$2:$R$2=$I178)*(données!$A$3:$A$17=T$1)*(données!$B$3:$B$17=T$2)*données!$L$3:$R$17)*$T178)+(SUMPRODUCT((données!$L$2:$R$2=$I178)*(données!$A$3:$A$17=U$1)*(données!$B$3:$B$17=U$2)*données!$L$3:$R$17)*$U178)+(SUMPRODUCT((données!$L$2:$R$2=$I178)*(données!$A$3:$A$17=V$1)*(données!$B$3:$B$17=V$2)*données!$L$3:$R$17)*$V178)+(SUMPRODUCT((données!$L$2:$R$2=$I178)*(données!$A$3:$A$17=W$1)*(données!$B$3:$B$17=W$2)*données!$L$3:$R$17)*$W178)+(SUMPRODUCT((données!$L$2:$R$2=$I178)*(données!$A$3:$A$17=AA$1)*(données!$B$3:$B$17=AA$2)*données!$L$3:$R$17)*$AA178),2)</f>
        <v>0</v>
      </c>
      <c r="AE178" s="75" cm="1">
        <f t="array" aca="1" ref="AE178" ca="1">IFERROR(_xlfn.XLOOKUP(AE$1,INDIRECT("'"&amp;$A178&amp;"'!$a:$a"),INDIRECT("'"&amp;$A178&amp;"'!$f:$f"),FALSE),0)</f>
        <v>0</v>
      </c>
      <c r="AF178" s="75">
        <f t="shared" ca="1" si="33"/>
        <v>0</v>
      </c>
      <c r="AG178" s="75">
        <f t="shared" ca="1" si="34"/>
        <v>0</v>
      </c>
      <c r="AH178" s="74" cm="1">
        <f t="array" aca="1" ref="AH178" ca="1">IFERROR(_xlfn.XLOOKUP(AH$1,INDIRECT("'"&amp;$A178&amp;"'!$A:$A"),INDIRECT("'"&amp;$A178&amp;"'!$b:$b"),FALSE),0)</f>
        <v>0</v>
      </c>
      <c r="AI178" s="74">
        <f ca="1">IFERROR(_xlfn.XLOOKUP($I178,données!$A$33:$A$39,données!$D$33:$D$39,0),0)</f>
        <v>0</v>
      </c>
      <c r="AJ178" s="74">
        <f ca="1">IFERROR(_xlfn.XLOOKUP($I178,données!$A$33:$A$39,données!$E$33:$E$39,0),0)</f>
        <v>0</v>
      </c>
      <c r="AK178" s="74">
        <f ca="1">IFERROR(_xlfn.XLOOKUP($I178,données!$A$33:$A$39,données!$F$33:$F$39,0),0)</f>
        <v>0</v>
      </c>
      <c r="AL178" s="74">
        <f ca="1">IFERROR(_xlfn.XLOOKUP($I178,données!$A$33:$A$39,données!$G$33:$G$39,0),0)</f>
        <v>0</v>
      </c>
      <c r="AM178" s="74">
        <f ca="1">IFERROR(_xlfn.XLOOKUP($I178,données!$A$33:$A$39,données!$H$33:$H$39,0),0)</f>
        <v>0</v>
      </c>
      <c r="AN178" s="74"/>
      <c r="AO178" s="74"/>
      <c r="AP178" s="71"/>
      <c r="AQ178" s="82"/>
    </row>
    <row r="179" spans="1:43" s="68" customFormat="1" ht="14" x14ac:dyDescent="0.2">
      <c r="A179" s="71">
        <f t="shared" si="29"/>
        <v>175</v>
      </c>
      <c r="B179" s="71">
        <f t="shared" ca="1" si="35"/>
        <v>0</v>
      </c>
      <c r="C179" s="71">
        <f t="shared" ca="1" si="35"/>
        <v>0</v>
      </c>
      <c r="D179" s="71">
        <f t="shared" ca="1" si="35"/>
        <v>0</v>
      </c>
      <c r="E179" s="71">
        <f t="shared" ca="1" si="35"/>
        <v>0</v>
      </c>
      <c r="F179" s="71">
        <f t="shared" ca="1" si="37"/>
        <v>0</v>
      </c>
      <c r="G179" s="89">
        <f t="shared" ca="1" si="35"/>
        <v>0</v>
      </c>
      <c r="H179" s="72" cm="1">
        <f t="array" aca="1" ref="H179" ca="1">IFERROR(_xlfn.XLOOKUP(H$1,INDIRECT("'"&amp;$A179&amp;"'!$A:$A"),INDIRECT("'"&amp;$A179&amp;"'!$b:$b"),FALSE),0)</f>
        <v>0</v>
      </c>
      <c r="I179" s="71" cm="1">
        <f t="array" aca="1" ref="I179" ca="1">IFERROR(IF($H179="Oui",_xlfn.XLOOKUP(I$2,INDIRECT("'"&amp;$A179&amp;"'!$A:$A"),INDIRECT("'"&amp;$A179&amp;"'!$b:$b"),FALSE),_xlfn.XLOOKUP(I$1,INDIRECT("'"&amp;$A179&amp;"'!$C$19:$C$25"),INDIRECT("'"&amp;$A179&amp;"'!$A$19:$A$25"),données!$A$39)),0)</f>
        <v>0</v>
      </c>
      <c r="J179" s="73">
        <f t="shared" ca="1" si="31"/>
        <v>0</v>
      </c>
      <c r="K179" s="74">
        <f t="shared" ca="1" si="38"/>
        <v>0</v>
      </c>
      <c r="L179" s="74">
        <f t="shared" ca="1" si="38"/>
        <v>0</v>
      </c>
      <c r="M179" s="74">
        <f t="shared" ca="1" si="38"/>
        <v>0</v>
      </c>
      <c r="N179" s="74">
        <f t="shared" ca="1" si="38"/>
        <v>0</v>
      </c>
      <c r="O179" s="74">
        <f t="shared" ca="1" si="38"/>
        <v>0</v>
      </c>
      <c r="P179" s="74">
        <f t="shared" ca="1" si="38"/>
        <v>0</v>
      </c>
      <c r="Q179" s="74">
        <f t="shared" ca="1" si="38"/>
        <v>0</v>
      </c>
      <c r="R179" s="74">
        <f t="shared" ca="1" si="38"/>
        <v>0</v>
      </c>
      <c r="S179" s="74">
        <f t="shared" ca="1" si="38"/>
        <v>0</v>
      </c>
      <c r="T179" s="74">
        <f t="shared" ca="1" si="38"/>
        <v>0</v>
      </c>
      <c r="U179" s="74">
        <f t="shared" ca="1" si="38"/>
        <v>0</v>
      </c>
      <c r="V179" s="74">
        <f t="shared" ca="1" si="38"/>
        <v>0</v>
      </c>
      <c r="W179" s="74">
        <f t="shared" ca="1" si="38"/>
        <v>0</v>
      </c>
      <c r="X179" s="74">
        <f t="shared" ca="1" si="38"/>
        <v>0</v>
      </c>
      <c r="Y179" s="74">
        <f t="shared" ca="1" si="38"/>
        <v>0</v>
      </c>
      <c r="Z179" s="74">
        <f t="shared" ca="1" si="38"/>
        <v>0</v>
      </c>
      <c r="AA179" s="73">
        <f t="shared" ca="1" si="32"/>
        <v>0</v>
      </c>
      <c r="AB179" s="93"/>
      <c r="AC179" s="75">
        <f ca="1">ROUND(IF($H179="Oui",0,SUMIFS(données!$C$33:$C$39,données!$A$33:$A$39,$I179)),2)</f>
        <v>0</v>
      </c>
      <c r="AD179" s="75" cm="1">
        <f t="array" aca="1" ref="AD179" ca="1">ROUND((SUMPRODUCT((données!$L$2:$R$2=$I179)*(données!$A$3:$A$17=J$1)*(données!$B$3:$B$17=J$2)*données!$L$3:$R$17)*$J179)+(SUMPRODUCT((données!$L$2:$R$2=$I179)*(données!$A$3:$A$17=K$1)*(données!$B$3:$B$17=K$2)*données!$L$3:$R$17)*$K179)+(SUMPRODUCT((données!$L$2:$R$2=$I179)*(données!$A$3:$A$17=L$1)*(données!$B$3:$B$17=L$2)*données!$L$3:$R$17)*$L179)+(SUMPRODUCT((données!$L$2:$R$2=$I179)*(données!$A$3:$A$17=M$1)*(données!$B$3:$B$17=M$2)*données!$L$3:$R$17)*$M179)+(SUMPRODUCT((données!$L$2:$R$2=$I179)*(données!$A$3:$A$17=N$1)*(données!$B$3:$B$17=N$2)*données!$L$3:$R$17)*$N179)+(SUMPRODUCT((données!$L$2:$R$2=$I179)*(données!$A$3:$A$17=O$1)*(données!$B$3:$B$17=O$2)*données!$L$3:$R$17)*$O179)+(SUMPRODUCT((données!$L$2:$R$2=$I179)*(données!$A$3:$A$17=P$1)*(données!$B$3:$B$17=Q$2)*données!$L$3:$R$17)*$P179)+(SUMPRODUCT((données!$L$2:$R$2=$I179)*(données!$A$3:$A$17=Q$1)*(données!$B$3:$B$17=Q$2)*données!$L$3:$R$17)*$Q179)+(SUMPRODUCT((données!$L$2:$R$2=$I179)*(données!$A$3:$A$17=R$1)*(données!$B$3:$B$17=R$2)*données!$L$3:$R$17)*$R179)+(SUMPRODUCT((données!$L$2:$R$2=$I179)*(données!$A$3:$A$17=S$1)*(données!$B$3:$B$17=S$2)*données!$L$3:$R$17)*$S179)+(SUMPRODUCT((données!$L$2:$R$2=$I179)*(données!$A$3:$A$17=T$1)*(données!$B$3:$B$17=T$2)*données!$L$3:$R$17)*$T179)+(SUMPRODUCT((données!$L$2:$R$2=$I179)*(données!$A$3:$A$17=U$1)*(données!$B$3:$B$17=U$2)*données!$L$3:$R$17)*$U179)+(SUMPRODUCT((données!$L$2:$R$2=$I179)*(données!$A$3:$A$17=V$1)*(données!$B$3:$B$17=V$2)*données!$L$3:$R$17)*$V179)+(SUMPRODUCT((données!$L$2:$R$2=$I179)*(données!$A$3:$A$17=W$1)*(données!$B$3:$B$17=W$2)*données!$L$3:$R$17)*$W179)+(SUMPRODUCT((données!$L$2:$R$2=$I179)*(données!$A$3:$A$17=AA$1)*(données!$B$3:$B$17=AA$2)*données!$L$3:$R$17)*$AA179),2)</f>
        <v>0</v>
      </c>
      <c r="AE179" s="75" cm="1">
        <f t="array" aca="1" ref="AE179" ca="1">IFERROR(_xlfn.XLOOKUP(AE$1,INDIRECT("'"&amp;$A179&amp;"'!$a:$a"),INDIRECT("'"&amp;$A179&amp;"'!$f:$f"),FALSE),0)</f>
        <v>0</v>
      </c>
      <c r="AF179" s="75">
        <f t="shared" ca="1" si="33"/>
        <v>0</v>
      </c>
      <c r="AG179" s="75">
        <f t="shared" ca="1" si="34"/>
        <v>0</v>
      </c>
      <c r="AH179" s="74" cm="1">
        <f t="array" aca="1" ref="AH179" ca="1">IFERROR(_xlfn.XLOOKUP(AH$1,INDIRECT("'"&amp;$A179&amp;"'!$A:$A"),INDIRECT("'"&amp;$A179&amp;"'!$b:$b"),FALSE),0)</f>
        <v>0</v>
      </c>
      <c r="AI179" s="74">
        <f ca="1">IFERROR(_xlfn.XLOOKUP($I179,données!$A$33:$A$39,données!$D$33:$D$39,0),0)</f>
        <v>0</v>
      </c>
      <c r="AJ179" s="74">
        <f ca="1">IFERROR(_xlfn.XLOOKUP($I179,données!$A$33:$A$39,données!$E$33:$E$39,0),0)</f>
        <v>0</v>
      </c>
      <c r="AK179" s="74">
        <f ca="1">IFERROR(_xlfn.XLOOKUP($I179,données!$A$33:$A$39,données!$F$33:$F$39,0),0)</f>
        <v>0</v>
      </c>
      <c r="AL179" s="74">
        <f ca="1">IFERROR(_xlfn.XLOOKUP($I179,données!$A$33:$A$39,données!$G$33:$G$39,0),0)</f>
        <v>0</v>
      </c>
      <c r="AM179" s="74">
        <f ca="1">IFERROR(_xlfn.XLOOKUP($I179,données!$A$33:$A$39,données!$H$33:$H$39,0),0)</f>
        <v>0</v>
      </c>
      <c r="AN179" s="74"/>
      <c r="AO179" s="74"/>
      <c r="AP179" s="71"/>
      <c r="AQ179" s="82"/>
    </row>
    <row r="180" spans="1:43" s="68" customFormat="1" ht="14" x14ac:dyDescent="0.2">
      <c r="A180" s="71">
        <f t="shared" si="29"/>
        <v>176</v>
      </c>
      <c r="B180" s="71">
        <f t="shared" ca="1" si="35"/>
        <v>0</v>
      </c>
      <c r="C180" s="71">
        <f t="shared" ca="1" si="35"/>
        <v>0</v>
      </c>
      <c r="D180" s="71">
        <f t="shared" ca="1" si="35"/>
        <v>0</v>
      </c>
      <c r="E180" s="71">
        <f t="shared" ca="1" si="35"/>
        <v>0</v>
      </c>
      <c r="F180" s="71">
        <f t="shared" ca="1" si="37"/>
        <v>0</v>
      </c>
      <c r="G180" s="89">
        <f t="shared" ca="1" si="35"/>
        <v>0</v>
      </c>
      <c r="H180" s="72" cm="1">
        <f t="array" aca="1" ref="H180" ca="1">IFERROR(_xlfn.XLOOKUP(H$1,INDIRECT("'"&amp;$A180&amp;"'!$A:$A"),INDIRECT("'"&amp;$A180&amp;"'!$b:$b"),FALSE),0)</f>
        <v>0</v>
      </c>
      <c r="I180" s="71" cm="1">
        <f t="array" aca="1" ref="I180" ca="1">IFERROR(IF($H180="Oui",_xlfn.XLOOKUP(I$2,INDIRECT("'"&amp;$A180&amp;"'!$A:$A"),INDIRECT("'"&amp;$A180&amp;"'!$b:$b"),FALSE),_xlfn.XLOOKUP(I$1,INDIRECT("'"&amp;$A180&amp;"'!$C$19:$C$25"),INDIRECT("'"&amp;$A180&amp;"'!$A$19:$A$25"),données!$A$39)),0)</f>
        <v>0</v>
      </c>
      <c r="J180" s="73">
        <f t="shared" ca="1" si="31"/>
        <v>0</v>
      </c>
      <c r="K180" s="74">
        <f t="shared" ca="1" si="38"/>
        <v>0</v>
      </c>
      <c r="L180" s="74">
        <f t="shared" ca="1" si="38"/>
        <v>0</v>
      </c>
      <c r="M180" s="74">
        <f t="shared" ca="1" si="38"/>
        <v>0</v>
      </c>
      <c r="N180" s="74">
        <f t="shared" ca="1" si="38"/>
        <v>0</v>
      </c>
      <c r="O180" s="74">
        <f t="shared" ca="1" si="38"/>
        <v>0</v>
      </c>
      <c r="P180" s="74">
        <f t="shared" ref="K180:Z196" ca="1" si="39">IFERROR(SUMIFS(INDIRECT("'"&amp;$A180&amp;"'!$C$30:$C$45"),INDIRECT("'"&amp;$A180&amp;"'!$A$30:$A$45"),P$1,INDIRECT("'"&amp;$A180&amp;"'!$B$30:$B$45"),P$2),0)</f>
        <v>0</v>
      </c>
      <c r="Q180" s="74">
        <f t="shared" ca="1" si="39"/>
        <v>0</v>
      </c>
      <c r="R180" s="74">
        <f t="shared" ca="1" si="39"/>
        <v>0</v>
      </c>
      <c r="S180" s="74">
        <f t="shared" ca="1" si="39"/>
        <v>0</v>
      </c>
      <c r="T180" s="74">
        <f t="shared" ca="1" si="39"/>
        <v>0</v>
      </c>
      <c r="U180" s="74">
        <f t="shared" ca="1" si="39"/>
        <v>0</v>
      </c>
      <c r="V180" s="74">
        <f t="shared" ca="1" si="39"/>
        <v>0</v>
      </c>
      <c r="W180" s="74">
        <f t="shared" ca="1" si="39"/>
        <v>0</v>
      </c>
      <c r="X180" s="74">
        <f t="shared" ca="1" si="39"/>
        <v>0</v>
      </c>
      <c r="Y180" s="74">
        <f t="shared" ca="1" si="39"/>
        <v>0</v>
      </c>
      <c r="Z180" s="74">
        <f t="shared" ca="1" si="39"/>
        <v>0</v>
      </c>
      <c r="AA180" s="73">
        <f t="shared" ca="1" si="32"/>
        <v>0</v>
      </c>
      <c r="AB180" s="93"/>
      <c r="AC180" s="75">
        <f ca="1">ROUND(IF($H180="Oui",0,SUMIFS(données!$C$33:$C$39,données!$A$33:$A$39,$I180)),2)</f>
        <v>0</v>
      </c>
      <c r="AD180" s="75" cm="1">
        <f t="array" aca="1" ref="AD180" ca="1">ROUND((SUMPRODUCT((données!$L$2:$R$2=$I180)*(données!$A$3:$A$17=J$1)*(données!$B$3:$B$17=J$2)*données!$L$3:$R$17)*$J180)+(SUMPRODUCT((données!$L$2:$R$2=$I180)*(données!$A$3:$A$17=K$1)*(données!$B$3:$B$17=K$2)*données!$L$3:$R$17)*$K180)+(SUMPRODUCT((données!$L$2:$R$2=$I180)*(données!$A$3:$A$17=L$1)*(données!$B$3:$B$17=L$2)*données!$L$3:$R$17)*$L180)+(SUMPRODUCT((données!$L$2:$R$2=$I180)*(données!$A$3:$A$17=M$1)*(données!$B$3:$B$17=M$2)*données!$L$3:$R$17)*$M180)+(SUMPRODUCT((données!$L$2:$R$2=$I180)*(données!$A$3:$A$17=N$1)*(données!$B$3:$B$17=N$2)*données!$L$3:$R$17)*$N180)+(SUMPRODUCT((données!$L$2:$R$2=$I180)*(données!$A$3:$A$17=O$1)*(données!$B$3:$B$17=O$2)*données!$L$3:$R$17)*$O180)+(SUMPRODUCT((données!$L$2:$R$2=$I180)*(données!$A$3:$A$17=P$1)*(données!$B$3:$B$17=Q$2)*données!$L$3:$R$17)*$P180)+(SUMPRODUCT((données!$L$2:$R$2=$I180)*(données!$A$3:$A$17=Q$1)*(données!$B$3:$B$17=Q$2)*données!$L$3:$R$17)*$Q180)+(SUMPRODUCT((données!$L$2:$R$2=$I180)*(données!$A$3:$A$17=R$1)*(données!$B$3:$B$17=R$2)*données!$L$3:$R$17)*$R180)+(SUMPRODUCT((données!$L$2:$R$2=$I180)*(données!$A$3:$A$17=S$1)*(données!$B$3:$B$17=S$2)*données!$L$3:$R$17)*$S180)+(SUMPRODUCT((données!$L$2:$R$2=$I180)*(données!$A$3:$A$17=T$1)*(données!$B$3:$B$17=T$2)*données!$L$3:$R$17)*$T180)+(SUMPRODUCT((données!$L$2:$R$2=$I180)*(données!$A$3:$A$17=U$1)*(données!$B$3:$B$17=U$2)*données!$L$3:$R$17)*$U180)+(SUMPRODUCT((données!$L$2:$R$2=$I180)*(données!$A$3:$A$17=V$1)*(données!$B$3:$B$17=V$2)*données!$L$3:$R$17)*$V180)+(SUMPRODUCT((données!$L$2:$R$2=$I180)*(données!$A$3:$A$17=W$1)*(données!$B$3:$B$17=W$2)*données!$L$3:$R$17)*$W180)+(SUMPRODUCT((données!$L$2:$R$2=$I180)*(données!$A$3:$A$17=AA$1)*(données!$B$3:$B$17=AA$2)*données!$L$3:$R$17)*$AA180),2)</f>
        <v>0</v>
      </c>
      <c r="AE180" s="75" cm="1">
        <f t="array" aca="1" ref="AE180" ca="1">IFERROR(_xlfn.XLOOKUP(AE$1,INDIRECT("'"&amp;$A180&amp;"'!$a:$a"),INDIRECT("'"&amp;$A180&amp;"'!$f:$f"),FALSE),0)</f>
        <v>0</v>
      </c>
      <c r="AF180" s="75">
        <f t="shared" ca="1" si="33"/>
        <v>0</v>
      </c>
      <c r="AG180" s="75">
        <f t="shared" ca="1" si="34"/>
        <v>0</v>
      </c>
      <c r="AH180" s="74" cm="1">
        <f t="array" aca="1" ref="AH180" ca="1">IFERROR(_xlfn.XLOOKUP(AH$1,INDIRECT("'"&amp;$A180&amp;"'!$A:$A"),INDIRECT("'"&amp;$A180&amp;"'!$b:$b"),FALSE),0)</f>
        <v>0</v>
      </c>
      <c r="AI180" s="74">
        <f ca="1">IFERROR(_xlfn.XLOOKUP($I180,données!$A$33:$A$39,données!$D$33:$D$39,0),0)</f>
        <v>0</v>
      </c>
      <c r="AJ180" s="74">
        <f ca="1">IFERROR(_xlfn.XLOOKUP($I180,données!$A$33:$A$39,données!$E$33:$E$39,0),0)</f>
        <v>0</v>
      </c>
      <c r="AK180" s="74">
        <f ca="1">IFERROR(_xlfn.XLOOKUP($I180,données!$A$33:$A$39,données!$F$33:$F$39,0),0)</f>
        <v>0</v>
      </c>
      <c r="AL180" s="74">
        <f ca="1">IFERROR(_xlfn.XLOOKUP($I180,données!$A$33:$A$39,données!$G$33:$G$39,0),0)</f>
        <v>0</v>
      </c>
      <c r="AM180" s="74">
        <f ca="1">IFERROR(_xlfn.XLOOKUP($I180,données!$A$33:$A$39,données!$H$33:$H$39,0),0)</f>
        <v>0</v>
      </c>
      <c r="AN180" s="74"/>
      <c r="AO180" s="74"/>
      <c r="AP180" s="71"/>
      <c r="AQ180" s="82"/>
    </row>
    <row r="181" spans="1:43" s="68" customFormat="1" ht="14" x14ac:dyDescent="0.2">
      <c r="A181" s="71">
        <f t="shared" si="29"/>
        <v>177</v>
      </c>
      <c r="B181" s="71">
        <f t="shared" ca="1" si="35"/>
        <v>0</v>
      </c>
      <c r="C181" s="71">
        <f t="shared" ca="1" si="35"/>
        <v>0</v>
      </c>
      <c r="D181" s="71">
        <f t="shared" ca="1" si="35"/>
        <v>0</v>
      </c>
      <c r="E181" s="71">
        <f t="shared" ca="1" si="35"/>
        <v>0</v>
      </c>
      <c r="F181" s="71">
        <f t="shared" ca="1" si="37"/>
        <v>0</v>
      </c>
      <c r="G181" s="89">
        <f t="shared" ca="1" si="35"/>
        <v>0</v>
      </c>
      <c r="H181" s="72" cm="1">
        <f t="array" aca="1" ref="H181" ca="1">IFERROR(_xlfn.XLOOKUP(H$1,INDIRECT("'"&amp;$A181&amp;"'!$A:$A"),INDIRECT("'"&amp;$A181&amp;"'!$b:$b"),FALSE),0)</f>
        <v>0</v>
      </c>
      <c r="I181" s="71" cm="1">
        <f t="array" aca="1" ref="I181" ca="1">IFERROR(IF($H181="Oui",_xlfn.XLOOKUP(I$2,INDIRECT("'"&amp;$A181&amp;"'!$A:$A"),INDIRECT("'"&amp;$A181&amp;"'!$b:$b"),FALSE),_xlfn.XLOOKUP(I$1,INDIRECT("'"&amp;$A181&amp;"'!$C$19:$C$25"),INDIRECT("'"&amp;$A181&amp;"'!$A$19:$A$25"),données!$A$39)),0)</f>
        <v>0</v>
      </c>
      <c r="J181" s="73">
        <f t="shared" ca="1" si="31"/>
        <v>0</v>
      </c>
      <c r="K181" s="74">
        <f t="shared" ca="1" si="39"/>
        <v>0</v>
      </c>
      <c r="L181" s="74">
        <f t="shared" ca="1" si="39"/>
        <v>0</v>
      </c>
      <c r="M181" s="74">
        <f t="shared" ca="1" si="39"/>
        <v>0</v>
      </c>
      <c r="N181" s="74">
        <f t="shared" ca="1" si="39"/>
        <v>0</v>
      </c>
      <c r="O181" s="74">
        <f t="shared" ca="1" si="39"/>
        <v>0</v>
      </c>
      <c r="P181" s="74">
        <f t="shared" ca="1" si="39"/>
        <v>0</v>
      </c>
      <c r="Q181" s="74">
        <f t="shared" ca="1" si="39"/>
        <v>0</v>
      </c>
      <c r="R181" s="74">
        <f t="shared" ca="1" si="39"/>
        <v>0</v>
      </c>
      <c r="S181" s="74">
        <f t="shared" ca="1" si="39"/>
        <v>0</v>
      </c>
      <c r="T181" s="74">
        <f t="shared" ca="1" si="39"/>
        <v>0</v>
      </c>
      <c r="U181" s="74">
        <f t="shared" ca="1" si="39"/>
        <v>0</v>
      </c>
      <c r="V181" s="74">
        <f t="shared" ca="1" si="39"/>
        <v>0</v>
      </c>
      <c r="W181" s="74">
        <f t="shared" ca="1" si="39"/>
        <v>0</v>
      </c>
      <c r="X181" s="74">
        <f t="shared" ca="1" si="39"/>
        <v>0</v>
      </c>
      <c r="Y181" s="74">
        <f t="shared" ca="1" si="39"/>
        <v>0</v>
      </c>
      <c r="Z181" s="74">
        <f t="shared" ca="1" si="39"/>
        <v>0</v>
      </c>
      <c r="AA181" s="73">
        <f t="shared" ca="1" si="32"/>
        <v>0</v>
      </c>
      <c r="AB181" s="93"/>
      <c r="AC181" s="75">
        <f ca="1">ROUND(IF($H181="Oui",0,SUMIFS(données!$C$33:$C$39,données!$A$33:$A$39,$I181)),2)</f>
        <v>0</v>
      </c>
      <c r="AD181" s="75" cm="1">
        <f t="array" aca="1" ref="AD181" ca="1">ROUND((SUMPRODUCT((données!$L$2:$R$2=$I181)*(données!$A$3:$A$17=J$1)*(données!$B$3:$B$17=J$2)*données!$L$3:$R$17)*$J181)+(SUMPRODUCT((données!$L$2:$R$2=$I181)*(données!$A$3:$A$17=K$1)*(données!$B$3:$B$17=K$2)*données!$L$3:$R$17)*$K181)+(SUMPRODUCT((données!$L$2:$R$2=$I181)*(données!$A$3:$A$17=L$1)*(données!$B$3:$B$17=L$2)*données!$L$3:$R$17)*$L181)+(SUMPRODUCT((données!$L$2:$R$2=$I181)*(données!$A$3:$A$17=M$1)*(données!$B$3:$B$17=M$2)*données!$L$3:$R$17)*$M181)+(SUMPRODUCT((données!$L$2:$R$2=$I181)*(données!$A$3:$A$17=N$1)*(données!$B$3:$B$17=N$2)*données!$L$3:$R$17)*$N181)+(SUMPRODUCT((données!$L$2:$R$2=$I181)*(données!$A$3:$A$17=O$1)*(données!$B$3:$B$17=O$2)*données!$L$3:$R$17)*$O181)+(SUMPRODUCT((données!$L$2:$R$2=$I181)*(données!$A$3:$A$17=P$1)*(données!$B$3:$B$17=Q$2)*données!$L$3:$R$17)*$P181)+(SUMPRODUCT((données!$L$2:$R$2=$I181)*(données!$A$3:$A$17=Q$1)*(données!$B$3:$B$17=Q$2)*données!$L$3:$R$17)*$Q181)+(SUMPRODUCT((données!$L$2:$R$2=$I181)*(données!$A$3:$A$17=R$1)*(données!$B$3:$B$17=R$2)*données!$L$3:$R$17)*$R181)+(SUMPRODUCT((données!$L$2:$R$2=$I181)*(données!$A$3:$A$17=S$1)*(données!$B$3:$B$17=S$2)*données!$L$3:$R$17)*$S181)+(SUMPRODUCT((données!$L$2:$R$2=$I181)*(données!$A$3:$A$17=T$1)*(données!$B$3:$B$17=T$2)*données!$L$3:$R$17)*$T181)+(SUMPRODUCT((données!$L$2:$R$2=$I181)*(données!$A$3:$A$17=U$1)*(données!$B$3:$B$17=U$2)*données!$L$3:$R$17)*$U181)+(SUMPRODUCT((données!$L$2:$R$2=$I181)*(données!$A$3:$A$17=V$1)*(données!$B$3:$B$17=V$2)*données!$L$3:$R$17)*$V181)+(SUMPRODUCT((données!$L$2:$R$2=$I181)*(données!$A$3:$A$17=W$1)*(données!$B$3:$B$17=W$2)*données!$L$3:$R$17)*$W181)+(SUMPRODUCT((données!$L$2:$R$2=$I181)*(données!$A$3:$A$17=AA$1)*(données!$B$3:$B$17=AA$2)*données!$L$3:$R$17)*$AA181),2)</f>
        <v>0</v>
      </c>
      <c r="AE181" s="75" cm="1">
        <f t="array" aca="1" ref="AE181" ca="1">IFERROR(_xlfn.XLOOKUP(AE$1,INDIRECT("'"&amp;$A181&amp;"'!$a:$a"),INDIRECT("'"&amp;$A181&amp;"'!$f:$f"),FALSE),0)</f>
        <v>0</v>
      </c>
      <c r="AF181" s="75">
        <f t="shared" ca="1" si="33"/>
        <v>0</v>
      </c>
      <c r="AG181" s="75">
        <f t="shared" ca="1" si="34"/>
        <v>0</v>
      </c>
      <c r="AH181" s="74" cm="1">
        <f t="array" aca="1" ref="AH181" ca="1">IFERROR(_xlfn.XLOOKUP(AH$1,INDIRECT("'"&amp;$A181&amp;"'!$A:$A"),INDIRECT("'"&amp;$A181&amp;"'!$b:$b"),FALSE),0)</f>
        <v>0</v>
      </c>
      <c r="AI181" s="74">
        <f ca="1">IFERROR(_xlfn.XLOOKUP($I181,données!$A$33:$A$39,données!$D$33:$D$39,0),0)</f>
        <v>0</v>
      </c>
      <c r="AJ181" s="74">
        <f ca="1">IFERROR(_xlfn.XLOOKUP($I181,données!$A$33:$A$39,données!$E$33:$E$39,0),0)</f>
        <v>0</v>
      </c>
      <c r="AK181" s="74">
        <f ca="1">IFERROR(_xlfn.XLOOKUP($I181,données!$A$33:$A$39,données!$F$33:$F$39,0),0)</f>
        <v>0</v>
      </c>
      <c r="AL181" s="74">
        <f ca="1">IFERROR(_xlfn.XLOOKUP($I181,données!$A$33:$A$39,données!$G$33:$G$39,0),0)</f>
        <v>0</v>
      </c>
      <c r="AM181" s="74">
        <f ca="1">IFERROR(_xlfn.XLOOKUP($I181,données!$A$33:$A$39,données!$H$33:$H$39,0),0)</f>
        <v>0</v>
      </c>
      <c r="AN181" s="74"/>
      <c r="AO181" s="74"/>
      <c r="AP181" s="71"/>
      <c r="AQ181" s="82"/>
    </row>
    <row r="182" spans="1:43" s="68" customFormat="1" ht="14" x14ac:dyDescent="0.2">
      <c r="A182" s="71">
        <f t="shared" si="29"/>
        <v>178</v>
      </c>
      <c r="B182" s="71">
        <f t="shared" ca="1" si="35"/>
        <v>0</v>
      </c>
      <c r="C182" s="71">
        <f t="shared" ca="1" si="35"/>
        <v>0</v>
      </c>
      <c r="D182" s="71">
        <f t="shared" ca="1" si="35"/>
        <v>0</v>
      </c>
      <c r="E182" s="71">
        <f t="shared" ca="1" si="35"/>
        <v>0</v>
      </c>
      <c r="F182" s="71">
        <f t="shared" ca="1" si="37"/>
        <v>0</v>
      </c>
      <c r="G182" s="89">
        <f t="shared" ca="1" si="35"/>
        <v>0</v>
      </c>
      <c r="H182" s="72" cm="1">
        <f t="array" aca="1" ref="H182" ca="1">IFERROR(_xlfn.XLOOKUP(H$1,INDIRECT("'"&amp;$A182&amp;"'!$A:$A"),INDIRECT("'"&amp;$A182&amp;"'!$b:$b"),FALSE),0)</f>
        <v>0</v>
      </c>
      <c r="I182" s="71" cm="1">
        <f t="array" aca="1" ref="I182" ca="1">IFERROR(IF($H182="Oui",_xlfn.XLOOKUP(I$2,INDIRECT("'"&amp;$A182&amp;"'!$A:$A"),INDIRECT("'"&amp;$A182&amp;"'!$b:$b"),FALSE),_xlfn.XLOOKUP(I$1,INDIRECT("'"&amp;$A182&amp;"'!$C$19:$C$25"),INDIRECT("'"&amp;$A182&amp;"'!$A$19:$A$25"),données!$A$39)),0)</f>
        <v>0</v>
      </c>
      <c r="J182" s="73">
        <f t="shared" ca="1" si="31"/>
        <v>0</v>
      </c>
      <c r="K182" s="74">
        <f t="shared" ca="1" si="39"/>
        <v>0</v>
      </c>
      <c r="L182" s="74">
        <f t="shared" ca="1" si="39"/>
        <v>0</v>
      </c>
      <c r="M182" s="74">
        <f t="shared" ca="1" si="39"/>
        <v>0</v>
      </c>
      <c r="N182" s="74">
        <f t="shared" ca="1" si="39"/>
        <v>0</v>
      </c>
      <c r="O182" s="74">
        <f t="shared" ca="1" si="39"/>
        <v>0</v>
      </c>
      <c r="P182" s="74">
        <f t="shared" ca="1" si="39"/>
        <v>0</v>
      </c>
      <c r="Q182" s="74">
        <f t="shared" ca="1" si="39"/>
        <v>0</v>
      </c>
      <c r="R182" s="74">
        <f t="shared" ca="1" si="39"/>
        <v>0</v>
      </c>
      <c r="S182" s="74">
        <f t="shared" ca="1" si="39"/>
        <v>0</v>
      </c>
      <c r="T182" s="74">
        <f t="shared" ca="1" si="39"/>
        <v>0</v>
      </c>
      <c r="U182" s="74">
        <f t="shared" ca="1" si="39"/>
        <v>0</v>
      </c>
      <c r="V182" s="74">
        <f t="shared" ca="1" si="39"/>
        <v>0</v>
      </c>
      <c r="W182" s="74">
        <f t="shared" ca="1" si="39"/>
        <v>0</v>
      </c>
      <c r="X182" s="74">
        <f t="shared" ca="1" si="39"/>
        <v>0</v>
      </c>
      <c r="Y182" s="74">
        <f t="shared" ca="1" si="39"/>
        <v>0</v>
      </c>
      <c r="Z182" s="74">
        <f t="shared" ca="1" si="39"/>
        <v>0</v>
      </c>
      <c r="AA182" s="73">
        <f t="shared" ca="1" si="32"/>
        <v>0</v>
      </c>
      <c r="AB182" s="93"/>
      <c r="AC182" s="75">
        <f ca="1">ROUND(IF($H182="Oui",0,SUMIFS(données!$C$33:$C$39,données!$A$33:$A$39,$I182)),2)</f>
        <v>0</v>
      </c>
      <c r="AD182" s="75" cm="1">
        <f t="array" aca="1" ref="AD182" ca="1">ROUND((SUMPRODUCT((données!$L$2:$R$2=$I182)*(données!$A$3:$A$17=J$1)*(données!$B$3:$B$17=J$2)*données!$L$3:$R$17)*$J182)+(SUMPRODUCT((données!$L$2:$R$2=$I182)*(données!$A$3:$A$17=K$1)*(données!$B$3:$B$17=K$2)*données!$L$3:$R$17)*$K182)+(SUMPRODUCT((données!$L$2:$R$2=$I182)*(données!$A$3:$A$17=L$1)*(données!$B$3:$B$17=L$2)*données!$L$3:$R$17)*$L182)+(SUMPRODUCT((données!$L$2:$R$2=$I182)*(données!$A$3:$A$17=M$1)*(données!$B$3:$B$17=M$2)*données!$L$3:$R$17)*$M182)+(SUMPRODUCT((données!$L$2:$R$2=$I182)*(données!$A$3:$A$17=N$1)*(données!$B$3:$B$17=N$2)*données!$L$3:$R$17)*$N182)+(SUMPRODUCT((données!$L$2:$R$2=$I182)*(données!$A$3:$A$17=O$1)*(données!$B$3:$B$17=O$2)*données!$L$3:$R$17)*$O182)+(SUMPRODUCT((données!$L$2:$R$2=$I182)*(données!$A$3:$A$17=P$1)*(données!$B$3:$B$17=Q$2)*données!$L$3:$R$17)*$P182)+(SUMPRODUCT((données!$L$2:$R$2=$I182)*(données!$A$3:$A$17=Q$1)*(données!$B$3:$B$17=Q$2)*données!$L$3:$R$17)*$Q182)+(SUMPRODUCT((données!$L$2:$R$2=$I182)*(données!$A$3:$A$17=R$1)*(données!$B$3:$B$17=R$2)*données!$L$3:$R$17)*$R182)+(SUMPRODUCT((données!$L$2:$R$2=$I182)*(données!$A$3:$A$17=S$1)*(données!$B$3:$B$17=S$2)*données!$L$3:$R$17)*$S182)+(SUMPRODUCT((données!$L$2:$R$2=$I182)*(données!$A$3:$A$17=T$1)*(données!$B$3:$B$17=T$2)*données!$L$3:$R$17)*$T182)+(SUMPRODUCT((données!$L$2:$R$2=$I182)*(données!$A$3:$A$17=U$1)*(données!$B$3:$B$17=U$2)*données!$L$3:$R$17)*$U182)+(SUMPRODUCT((données!$L$2:$R$2=$I182)*(données!$A$3:$A$17=V$1)*(données!$B$3:$B$17=V$2)*données!$L$3:$R$17)*$V182)+(SUMPRODUCT((données!$L$2:$R$2=$I182)*(données!$A$3:$A$17=W$1)*(données!$B$3:$B$17=W$2)*données!$L$3:$R$17)*$W182)+(SUMPRODUCT((données!$L$2:$R$2=$I182)*(données!$A$3:$A$17=AA$1)*(données!$B$3:$B$17=AA$2)*données!$L$3:$R$17)*$AA182),2)</f>
        <v>0</v>
      </c>
      <c r="AE182" s="75" cm="1">
        <f t="array" aca="1" ref="AE182" ca="1">IFERROR(_xlfn.XLOOKUP(AE$1,INDIRECT("'"&amp;$A182&amp;"'!$a:$a"),INDIRECT("'"&amp;$A182&amp;"'!$f:$f"),FALSE),0)</f>
        <v>0</v>
      </c>
      <c r="AF182" s="75">
        <f t="shared" ca="1" si="33"/>
        <v>0</v>
      </c>
      <c r="AG182" s="75">
        <f t="shared" ca="1" si="34"/>
        <v>0</v>
      </c>
      <c r="AH182" s="74" cm="1">
        <f t="array" aca="1" ref="AH182" ca="1">IFERROR(_xlfn.XLOOKUP(AH$1,INDIRECT("'"&amp;$A182&amp;"'!$A:$A"),INDIRECT("'"&amp;$A182&amp;"'!$b:$b"),FALSE),0)</f>
        <v>0</v>
      </c>
      <c r="AI182" s="74">
        <f ca="1">IFERROR(_xlfn.XLOOKUP($I182,données!$A$33:$A$39,données!$D$33:$D$39,0),0)</f>
        <v>0</v>
      </c>
      <c r="AJ182" s="74">
        <f ca="1">IFERROR(_xlfn.XLOOKUP($I182,données!$A$33:$A$39,données!$E$33:$E$39,0),0)</f>
        <v>0</v>
      </c>
      <c r="AK182" s="74">
        <f ca="1">IFERROR(_xlfn.XLOOKUP($I182,données!$A$33:$A$39,données!$F$33:$F$39,0),0)</f>
        <v>0</v>
      </c>
      <c r="AL182" s="74">
        <f ca="1">IFERROR(_xlfn.XLOOKUP($I182,données!$A$33:$A$39,données!$G$33:$G$39,0),0)</f>
        <v>0</v>
      </c>
      <c r="AM182" s="74">
        <f ca="1">IFERROR(_xlfn.XLOOKUP($I182,données!$A$33:$A$39,données!$H$33:$H$39,0),0)</f>
        <v>0</v>
      </c>
      <c r="AN182" s="74"/>
      <c r="AO182" s="74"/>
      <c r="AP182" s="71"/>
      <c r="AQ182" s="82"/>
    </row>
    <row r="183" spans="1:43" s="68" customFormat="1" ht="14" x14ac:dyDescent="0.2">
      <c r="A183" s="71">
        <f t="shared" si="29"/>
        <v>179</v>
      </c>
      <c r="B183" s="71">
        <f t="shared" ca="1" si="35"/>
        <v>0</v>
      </c>
      <c r="C183" s="71">
        <f t="shared" ca="1" si="35"/>
        <v>0</v>
      </c>
      <c r="D183" s="71">
        <f t="shared" ca="1" si="35"/>
        <v>0</v>
      </c>
      <c r="E183" s="71">
        <f t="shared" ca="1" si="35"/>
        <v>0</v>
      </c>
      <c r="F183" s="71">
        <f t="shared" ca="1" si="37"/>
        <v>0</v>
      </c>
      <c r="G183" s="89">
        <f t="shared" ca="1" si="35"/>
        <v>0</v>
      </c>
      <c r="H183" s="72" cm="1">
        <f t="array" aca="1" ref="H183" ca="1">IFERROR(_xlfn.XLOOKUP(H$1,INDIRECT("'"&amp;$A183&amp;"'!$A:$A"),INDIRECT("'"&amp;$A183&amp;"'!$b:$b"),FALSE),0)</f>
        <v>0</v>
      </c>
      <c r="I183" s="71" cm="1">
        <f t="array" aca="1" ref="I183" ca="1">IFERROR(IF($H183="Oui",_xlfn.XLOOKUP(I$2,INDIRECT("'"&amp;$A183&amp;"'!$A:$A"),INDIRECT("'"&amp;$A183&amp;"'!$b:$b"),FALSE),_xlfn.XLOOKUP(I$1,INDIRECT("'"&amp;$A183&amp;"'!$C$19:$C$25"),INDIRECT("'"&amp;$A183&amp;"'!$A$19:$A$25"),données!$A$39)),0)</f>
        <v>0</v>
      </c>
      <c r="J183" s="73">
        <f t="shared" ca="1" si="31"/>
        <v>0</v>
      </c>
      <c r="K183" s="74">
        <f t="shared" ca="1" si="39"/>
        <v>0</v>
      </c>
      <c r="L183" s="74">
        <f t="shared" ca="1" si="39"/>
        <v>0</v>
      </c>
      <c r="M183" s="74">
        <f t="shared" ca="1" si="39"/>
        <v>0</v>
      </c>
      <c r="N183" s="74">
        <f t="shared" ca="1" si="39"/>
        <v>0</v>
      </c>
      <c r="O183" s="74">
        <f t="shared" ca="1" si="39"/>
        <v>0</v>
      </c>
      <c r="P183" s="74">
        <f t="shared" ca="1" si="39"/>
        <v>0</v>
      </c>
      <c r="Q183" s="74">
        <f t="shared" ca="1" si="39"/>
        <v>0</v>
      </c>
      <c r="R183" s="74">
        <f t="shared" ca="1" si="39"/>
        <v>0</v>
      </c>
      <c r="S183" s="74">
        <f t="shared" ca="1" si="39"/>
        <v>0</v>
      </c>
      <c r="T183" s="74">
        <f t="shared" ca="1" si="39"/>
        <v>0</v>
      </c>
      <c r="U183" s="74">
        <f t="shared" ca="1" si="39"/>
        <v>0</v>
      </c>
      <c r="V183" s="74">
        <f t="shared" ca="1" si="39"/>
        <v>0</v>
      </c>
      <c r="W183" s="74">
        <f t="shared" ca="1" si="39"/>
        <v>0</v>
      </c>
      <c r="X183" s="74">
        <f t="shared" ca="1" si="39"/>
        <v>0</v>
      </c>
      <c r="Y183" s="74">
        <f t="shared" ca="1" si="39"/>
        <v>0</v>
      </c>
      <c r="Z183" s="74">
        <f t="shared" ca="1" si="39"/>
        <v>0</v>
      </c>
      <c r="AA183" s="73">
        <f t="shared" ca="1" si="32"/>
        <v>0</v>
      </c>
      <c r="AB183" s="93"/>
      <c r="AC183" s="75">
        <f ca="1">ROUND(IF($H183="Oui",0,SUMIFS(données!$C$33:$C$39,données!$A$33:$A$39,$I183)),2)</f>
        <v>0</v>
      </c>
      <c r="AD183" s="75" cm="1">
        <f t="array" aca="1" ref="AD183" ca="1">ROUND((SUMPRODUCT((données!$L$2:$R$2=$I183)*(données!$A$3:$A$17=J$1)*(données!$B$3:$B$17=J$2)*données!$L$3:$R$17)*$J183)+(SUMPRODUCT((données!$L$2:$R$2=$I183)*(données!$A$3:$A$17=K$1)*(données!$B$3:$B$17=K$2)*données!$L$3:$R$17)*$K183)+(SUMPRODUCT((données!$L$2:$R$2=$I183)*(données!$A$3:$A$17=L$1)*(données!$B$3:$B$17=L$2)*données!$L$3:$R$17)*$L183)+(SUMPRODUCT((données!$L$2:$R$2=$I183)*(données!$A$3:$A$17=M$1)*(données!$B$3:$B$17=M$2)*données!$L$3:$R$17)*$M183)+(SUMPRODUCT((données!$L$2:$R$2=$I183)*(données!$A$3:$A$17=N$1)*(données!$B$3:$B$17=N$2)*données!$L$3:$R$17)*$N183)+(SUMPRODUCT((données!$L$2:$R$2=$I183)*(données!$A$3:$A$17=O$1)*(données!$B$3:$B$17=O$2)*données!$L$3:$R$17)*$O183)+(SUMPRODUCT((données!$L$2:$R$2=$I183)*(données!$A$3:$A$17=P$1)*(données!$B$3:$B$17=Q$2)*données!$L$3:$R$17)*$P183)+(SUMPRODUCT((données!$L$2:$R$2=$I183)*(données!$A$3:$A$17=Q$1)*(données!$B$3:$B$17=Q$2)*données!$L$3:$R$17)*$Q183)+(SUMPRODUCT((données!$L$2:$R$2=$I183)*(données!$A$3:$A$17=R$1)*(données!$B$3:$B$17=R$2)*données!$L$3:$R$17)*$R183)+(SUMPRODUCT((données!$L$2:$R$2=$I183)*(données!$A$3:$A$17=S$1)*(données!$B$3:$B$17=S$2)*données!$L$3:$R$17)*$S183)+(SUMPRODUCT((données!$L$2:$R$2=$I183)*(données!$A$3:$A$17=T$1)*(données!$B$3:$B$17=T$2)*données!$L$3:$R$17)*$T183)+(SUMPRODUCT((données!$L$2:$R$2=$I183)*(données!$A$3:$A$17=U$1)*(données!$B$3:$B$17=U$2)*données!$L$3:$R$17)*$U183)+(SUMPRODUCT((données!$L$2:$R$2=$I183)*(données!$A$3:$A$17=V$1)*(données!$B$3:$B$17=V$2)*données!$L$3:$R$17)*$V183)+(SUMPRODUCT((données!$L$2:$R$2=$I183)*(données!$A$3:$A$17=W$1)*(données!$B$3:$B$17=W$2)*données!$L$3:$R$17)*$W183)+(SUMPRODUCT((données!$L$2:$R$2=$I183)*(données!$A$3:$A$17=AA$1)*(données!$B$3:$B$17=AA$2)*données!$L$3:$R$17)*$AA183),2)</f>
        <v>0</v>
      </c>
      <c r="AE183" s="75" cm="1">
        <f t="array" aca="1" ref="AE183" ca="1">IFERROR(_xlfn.XLOOKUP(AE$1,INDIRECT("'"&amp;$A183&amp;"'!$a:$a"),INDIRECT("'"&amp;$A183&amp;"'!$f:$f"),FALSE),0)</f>
        <v>0</v>
      </c>
      <c r="AF183" s="75">
        <f t="shared" ca="1" si="33"/>
        <v>0</v>
      </c>
      <c r="AG183" s="75">
        <f t="shared" ca="1" si="34"/>
        <v>0</v>
      </c>
      <c r="AH183" s="74" cm="1">
        <f t="array" aca="1" ref="AH183" ca="1">IFERROR(_xlfn.XLOOKUP(AH$1,INDIRECT("'"&amp;$A183&amp;"'!$A:$A"),INDIRECT("'"&amp;$A183&amp;"'!$b:$b"),FALSE),0)</f>
        <v>0</v>
      </c>
      <c r="AI183" s="74">
        <f ca="1">IFERROR(_xlfn.XLOOKUP($I183,données!$A$33:$A$39,données!$D$33:$D$39,0),0)</f>
        <v>0</v>
      </c>
      <c r="AJ183" s="74">
        <f ca="1">IFERROR(_xlfn.XLOOKUP($I183,données!$A$33:$A$39,données!$E$33:$E$39,0),0)</f>
        <v>0</v>
      </c>
      <c r="AK183" s="74">
        <f ca="1">IFERROR(_xlfn.XLOOKUP($I183,données!$A$33:$A$39,données!$F$33:$F$39,0),0)</f>
        <v>0</v>
      </c>
      <c r="AL183" s="74">
        <f ca="1">IFERROR(_xlfn.XLOOKUP($I183,données!$A$33:$A$39,données!$G$33:$G$39,0),0)</f>
        <v>0</v>
      </c>
      <c r="AM183" s="74">
        <f ca="1">IFERROR(_xlfn.XLOOKUP($I183,données!$A$33:$A$39,données!$H$33:$H$39,0),0)</f>
        <v>0</v>
      </c>
      <c r="AN183" s="74"/>
      <c r="AO183" s="74"/>
      <c r="AP183" s="71"/>
      <c r="AQ183" s="82"/>
    </row>
    <row r="184" spans="1:43" s="68" customFormat="1" ht="14" x14ac:dyDescent="0.2">
      <c r="A184" s="71">
        <f t="shared" si="29"/>
        <v>180</v>
      </c>
      <c r="B184" s="71">
        <f t="shared" ca="1" si="35"/>
        <v>0</v>
      </c>
      <c r="C184" s="71">
        <f t="shared" ca="1" si="35"/>
        <v>0</v>
      </c>
      <c r="D184" s="71">
        <f t="shared" ca="1" si="35"/>
        <v>0</v>
      </c>
      <c r="E184" s="71">
        <f t="shared" ca="1" si="35"/>
        <v>0</v>
      </c>
      <c r="F184" s="71">
        <f t="shared" ca="1" si="37"/>
        <v>0</v>
      </c>
      <c r="G184" s="89">
        <f t="shared" ca="1" si="35"/>
        <v>0</v>
      </c>
      <c r="H184" s="72" cm="1">
        <f t="array" aca="1" ref="H184" ca="1">IFERROR(_xlfn.XLOOKUP(H$1,INDIRECT("'"&amp;$A184&amp;"'!$A:$A"),INDIRECT("'"&amp;$A184&amp;"'!$b:$b"),FALSE),0)</f>
        <v>0</v>
      </c>
      <c r="I184" s="71" cm="1">
        <f t="array" aca="1" ref="I184" ca="1">IFERROR(IF($H184="Oui",_xlfn.XLOOKUP(I$2,INDIRECT("'"&amp;$A184&amp;"'!$A:$A"),INDIRECT("'"&amp;$A184&amp;"'!$b:$b"),FALSE),_xlfn.XLOOKUP(I$1,INDIRECT("'"&amp;$A184&amp;"'!$C$19:$C$25"),INDIRECT("'"&amp;$A184&amp;"'!$A$19:$A$25"),données!$A$39)),0)</f>
        <v>0</v>
      </c>
      <c r="J184" s="73">
        <f t="shared" ca="1" si="31"/>
        <v>0</v>
      </c>
      <c r="K184" s="74">
        <f t="shared" ca="1" si="39"/>
        <v>0</v>
      </c>
      <c r="L184" s="74">
        <f t="shared" ca="1" si="39"/>
        <v>0</v>
      </c>
      <c r="M184" s="74">
        <f t="shared" ca="1" si="39"/>
        <v>0</v>
      </c>
      <c r="N184" s="74">
        <f t="shared" ca="1" si="39"/>
        <v>0</v>
      </c>
      <c r="O184" s="74">
        <f t="shared" ca="1" si="39"/>
        <v>0</v>
      </c>
      <c r="P184" s="74">
        <f t="shared" ca="1" si="39"/>
        <v>0</v>
      </c>
      <c r="Q184" s="74">
        <f t="shared" ca="1" si="39"/>
        <v>0</v>
      </c>
      <c r="R184" s="74">
        <f t="shared" ca="1" si="39"/>
        <v>0</v>
      </c>
      <c r="S184" s="74">
        <f t="shared" ca="1" si="39"/>
        <v>0</v>
      </c>
      <c r="T184" s="74">
        <f t="shared" ca="1" si="39"/>
        <v>0</v>
      </c>
      <c r="U184" s="74">
        <f t="shared" ca="1" si="39"/>
        <v>0</v>
      </c>
      <c r="V184" s="74">
        <f t="shared" ca="1" si="39"/>
        <v>0</v>
      </c>
      <c r="W184" s="74">
        <f t="shared" ca="1" si="39"/>
        <v>0</v>
      </c>
      <c r="X184" s="74">
        <f t="shared" ca="1" si="39"/>
        <v>0</v>
      </c>
      <c r="Y184" s="74">
        <f t="shared" ca="1" si="39"/>
        <v>0</v>
      </c>
      <c r="Z184" s="74">
        <f t="shared" ca="1" si="39"/>
        <v>0</v>
      </c>
      <c r="AA184" s="73">
        <f t="shared" ca="1" si="32"/>
        <v>0</v>
      </c>
      <c r="AB184" s="93"/>
      <c r="AC184" s="75">
        <f ca="1">ROUND(IF($H184="Oui",0,SUMIFS(données!$C$33:$C$39,données!$A$33:$A$39,$I184)),2)</f>
        <v>0</v>
      </c>
      <c r="AD184" s="75" cm="1">
        <f t="array" aca="1" ref="AD184" ca="1">ROUND((SUMPRODUCT((données!$L$2:$R$2=$I184)*(données!$A$3:$A$17=J$1)*(données!$B$3:$B$17=J$2)*données!$L$3:$R$17)*$J184)+(SUMPRODUCT((données!$L$2:$R$2=$I184)*(données!$A$3:$A$17=K$1)*(données!$B$3:$B$17=K$2)*données!$L$3:$R$17)*$K184)+(SUMPRODUCT((données!$L$2:$R$2=$I184)*(données!$A$3:$A$17=L$1)*(données!$B$3:$B$17=L$2)*données!$L$3:$R$17)*$L184)+(SUMPRODUCT((données!$L$2:$R$2=$I184)*(données!$A$3:$A$17=M$1)*(données!$B$3:$B$17=M$2)*données!$L$3:$R$17)*$M184)+(SUMPRODUCT((données!$L$2:$R$2=$I184)*(données!$A$3:$A$17=N$1)*(données!$B$3:$B$17=N$2)*données!$L$3:$R$17)*$N184)+(SUMPRODUCT((données!$L$2:$R$2=$I184)*(données!$A$3:$A$17=O$1)*(données!$B$3:$B$17=O$2)*données!$L$3:$R$17)*$O184)+(SUMPRODUCT((données!$L$2:$R$2=$I184)*(données!$A$3:$A$17=P$1)*(données!$B$3:$B$17=Q$2)*données!$L$3:$R$17)*$P184)+(SUMPRODUCT((données!$L$2:$R$2=$I184)*(données!$A$3:$A$17=Q$1)*(données!$B$3:$B$17=Q$2)*données!$L$3:$R$17)*$Q184)+(SUMPRODUCT((données!$L$2:$R$2=$I184)*(données!$A$3:$A$17=R$1)*(données!$B$3:$B$17=R$2)*données!$L$3:$R$17)*$R184)+(SUMPRODUCT((données!$L$2:$R$2=$I184)*(données!$A$3:$A$17=S$1)*(données!$B$3:$B$17=S$2)*données!$L$3:$R$17)*$S184)+(SUMPRODUCT((données!$L$2:$R$2=$I184)*(données!$A$3:$A$17=T$1)*(données!$B$3:$B$17=T$2)*données!$L$3:$R$17)*$T184)+(SUMPRODUCT((données!$L$2:$R$2=$I184)*(données!$A$3:$A$17=U$1)*(données!$B$3:$B$17=U$2)*données!$L$3:$R$17)*$U184)+(SUMPRODUCT((données!$L$2:$R$2=$I184)*(données!$A$3:$A$17=V$1)*(données!$B$3:$B$17=V$2)*données!$L$3:$R$17)*$V184)+(SUMPRODUCT((données!$L$2:$R$2=$I184)*(données!$A$3:$A$17=W$1)*(données!$B$3:$B$17=W$2)*données!$L$3:$R$17)*$W184)+(SUMPRODUCT((données!$L$2:$R$2=$I184)*(données!$A$3:$A$17=AA$1)*(données!$B$3:$B$17=AA$2)*données!$L$3:$R$17)*$AA184),2)</f>
        <v>0</v>
      </c>
      <c r="AE184" s="75" cm="1">
        <f t="array" aca="1" ref="AE184" ca="1">IFERROR(_xlfn.XLOOKUP(AE$1,INDIRECT("'"&amp;$A184&amp;"'!$a:$a"),INDIRECT("'"&amp;$A184&amp;"'!$f:$f"),FALSE),0)</f>
        <v>0</v>
      </c>
      <c r="AF184" s="75">
        <f t="shared" ca="1" si="33"/>
        <v>0</v>
      </c>
      <c r="AG184" s="75">
        <f t="shared" ca="1" si="34"/>
        <v>0</v>
      </c>
      <c r="AH184" s="74" cm="1">
        <f t="array" aca="1" ref="AH184" ca="1">IFERROR(_xlfn.XLOOKUP(AH$1,INDIRECT("'"&amp;$A184&amp;"'!$A:$A"),INDIRECT("'"&amp;$A184&amp;"'!$b:$b"),FALSE),0)</f>
        <v>0</v>
      </c>
      <c r="AI184" s="74">
        <f ca="1">IFERROR(_xlfn.XLOOKUP($I184,données!$A$33:$A$39,données!$D$33:$D$39,0),0)</f>
        <v>0</v>
      </c>
      <c r="AJ184" s="74">
        <f ca="1">IFERROR(_xlfn.XLOOKUP($I184,données!$A$33:$A$39,données!$E$33:$E$39,0),0)</f>
        <v>0</v>
      </c>
      <c r="AK184" s="74">
        <f ca="1">IFERROR(_xlfn.XLOOKUP($I184,données!$A$33:$A$39,données!$F$33:$F$39,0),0)</f>
        <v>0</v>
      </c>
      <c r="AL184" s="74">
        <f ca="1">IFERROR(_xlfn.XLOOKUP($I184,données!$A$33:$A$39,données!$G$33:$G$39,0),0)</f>
        <v>0</v>
      </c>
      <c r="AM184" s="74">
        <f ca="1">IFERROR(_xlfn.XLOOKUP($I184,données!$A$33:$A$39,données!$H$33:$H$39,0),0)</f>
        <v>0</v>
      </c>
      <c r="AN184" s="74"/>
      <c r="AO184" s="74"/>
      <c r="AP184" s="71"/>
      <c r="AQ184" s="82"/>
    </row>
    <row r="185" spans="1:43" s="68" customFormat="1" ht="14" x14ac:dyDescent="0.2">
      <c r="A185" s="71">
        <f t="shared" si="29"/>
        <v>181</v>
      </c>
      <c r="B185" s="71">
        <f t="shared" ca="1" si="35"/>
        <v>0</v>
      </c>
      <c r="C185" s="71">
        <f t="shared" ca="1" si="35"/>
        <v>0</v>
      </c>
      <c r="D185" s="71">
        <f t="shared" ca="1" si="35"/>
        <v>0</v>
      </c>
      <c r="E185" s="71">
        <f t="shared" ca="1" si="35"/>
        <v>0</v>
      </c>
      <c r="F185" s="71">
        <f t="shared" ca="1" si="37"/>
        <v>0</v>
      </c>
      <c r="G185" s="89">
        <f t="shared" ca="1" si="35"/>
        <v>0</v>
      </c>
      <c r="H185" s="72" cm="1">
        <f t="array" aca="1" ref="H185" ca="1">IFERROR(_xlfn.XLOOKUP(H$1,INDIRECT("'"&amp;$A185&amp;"'!$A:$A"),INDIRECT("'"&amp;$A185&amp;"'!$b:$b"),FALSE),0)</f>
        <v>0</v>
      </c>
      <c r="I185" s="71" cm="1">
        <f t="array" aca="1" ref="I185" ca="1">IFERROR(IF($H185="Oui",_xlfn.XLOOKUP(I$2,INDIRECT("'"&amp;$A185&amp;"'!$A:$A"),INDIRECT("'"&amp;$A185&amp;"'!$b:$b"),FALSE),_xlfn.XLOOKUP(I$1,INDIRECT("'"&amp;$A185&amp;"'!$C$19:$C$25"),INDIRECT("'"&amp;$A185&amp;"'!$A$19:$A$25"),données!$A$39)),0)</f>
        <v>0</v>
      </c>
      <c r="J185" s="73">
        <f t="shared" ca="1" si="31"/>
        <v>0</v>
      </c>
      <c r="K185" s="74">
        <f t="shared" ca="1" si="39"/>
        <v>0</v>
      </c>
      <c r="L185" s="74">
        <f t="shared" ca="1" si="39"/>
        <v>0</v>
      </c>
      <c r="M185" s="74">
        <f t="shared" ca="1" si="39"/>
        <v>0</v>
      </c>
      <c r="N185" s="74">
        <f t="shared" ca="1" si="39"/>
        <v>0</v>
      </c>
      <c r="O185" s="74">
        <f t="shared" ca="1" si="39"/>
        <v>0</v>
      </c>
      <c r="P185" s="74">
        <f t="shared" ca="1" si="39"/>
        <v>0</v>
      </c>
      <c r="Q185" s="74">
        <f t="shared" ca="1" si="39"/>
        <v>0</v>
      </c>
      <c r="R185" s="74">
        <f t="shared" ca="1" si="39"/>
        <v>0</v>
      </c>
      <c r="S185" s="74">
        <f t="shared" ca="1" si="39"/>
        <v>0</v>
      </c>
      <c r="T185" s="74">
        <f t="shared" ca="1" si="39"/>
        <v>0</v>
      </c>
      <c r="U185" s="74">
        <f t="shared" ca="1" si="39"/>
        <v>0</v>
      </c>
      <c r="V185" s="74">
        <f t="shared" ca="1" si="39"/>
        <v>0</v>
      </c>
      <c r="W185" s="74">
        <f t="shared" ca="1" si="39"/>
        <v>0</v>
      </c>
      <c r="X185" s="74">
        <f t="shared" ca="1" si="39"/>
        <v>0</v>
      </c>
      <c r="Y185" s="74">
        <f t="shared" ca="1" si="39"/>
        <v>0</v>
      </c>
      <c r="Z185" s="74">
        <f t="shared" ca="1" si="39"/>
        <v>0</v>
      </c>
      <c r="AA185" s="73">
        <f t="shared" ca="1" si="32"/>
        <v>0</v>
      </c>
      <c r="AB185" s="93"/>
      <c r="AC185" s="75">
        <f ca="1">ROUND(IF($H185="Oui",0,SUMIFS(données!$C$33:$C$39,données!$A$33:$A$39,$I185)),2)</f>
        <v>0</v>
      </c>
      <c r="AD185" s="75" cm="1">
        <f t="array" aca="1" ref="AD185" ca="1">ROUND((SUMPRODUCT((données!$L$2:$R$2=$I185)*(données!$A$3:$A$17=J$1)*(données!$B$3:$B$17=J$2)*données!$L$3:$R$17)*$J185)+(SUMPRODUCT((données!$L$2:$R$2=$I185)*(données!$A$3:$A$17=K$1)*(données!$B$3:$B$17=K$2)*données!$L$3:$R$17)*$K185)+(SUMPRODUCT((données!$L$2:$R$2=$I185)*(données!$A$3:$A$17=L$1)*(données!$B$3:$B$17=L$2)*données!$L$3:$R$17)*$L185)+(SUMPRODUCT((données!$L$2:$R$2=$I185)*(données!$A$3:$A$17=M$1)*(données!$B$3:$B$17=M$2)*données!$L$3:$R$17)*$M185)+(SUMPRODUCT((données!$L$2:$R$2=$I185)*(données!$A$3:$A$17=N$1)*(données!$B$3:$B$17=N$2)*données!$L$3:$R$17)*$N185)+(SUMPRODUCT((données!$L$2:$R$2=$I185)*(données!$A$3:$A$17=O$1)*(données!$B$3:$B$17=O$2)*données!$L$3:$R$17)*$O185)+(SUMPRODUCT((données!$L$2:$R$2=$I185)*(données!$A$3:$A$17=P$1)*(données!$B$3:$B$17=Q$2)*données!$L$3:$R$17)*$P185)+(SUMPRODUCT((données!$L$2:$R$2=$I185)*(données!$A$3:$A$17=Q$1)*(données!$B$3:$B$17=Q$2)*données!$L$3:$R$17)*$Q185)+(SUMPRODUCT((données!$L$2:$R$2=$I185)*(données!$A$3:$A$17=R$1)*(données!$B$3:$B$17=R$2)*données!$L$3:$R$17)*$R185)+(SUMPRODUCT((données!$L$2:$R$2=$I185)*(données!$A$3:$A$17=S$1)*(données!$B$3:$B$17=S$2)*données!$L$3:$R$17)*$S185)+(SUMPRODUCT((données!$L$2:$R$2=$I185)*(données!$A$3:$A$17=T$1)*(données!$B$3:$B$17=T$2)*données!$L$3:$R$17)*$T185)+(SUMPRODUCT((données!$L$2:$R$2=$I185)*(données!$A$3:$A$17=U$1)*(données!$B$3:$B$17=U$2)*données!$L$3:$R$17)*$U185)+(SUMPRODUCT((données!$L$2:$R$2=$I185)*(données!$A$3:$A$17=V$1)*(données!$B$3:$B$17=V$2)*données!$L$3:$R$17)*$V185)+(SUMPRODUCT((données!$L$2:$R$2=$I185)*(données!$A$3:$A$17=W$1)*(données!$B$3:$B$17=W$2)*données!$L$3:$R$17)*$W185)+(SUMPRODUCT((données!$L$2:$R$2=$I185)*(données!$A$3:$A$17=AA$1)*(données!$B$3:$B$17=AA$2)*données!$L$3:$R$17)*$AA185),2)</f>
        <v>0</v>
      </c>
      <c r="AE185" s="75" cm="1">
        <f t="array" aca="1" ref="AE185" ca="1">IFERROR(_xlfn.XLOOKUP(AE$1,INDIRECT("'"&amp;$A185&amp;"'!$a:$a"),INDIRECT("'"&amp;$A185&amp;"'!$f:$f"),FALSE),0)</f>
        <v>0</v>
      </c>
      <c r="AF185" s="75">
        <f t="shared" ca="1" si="33"/>
        <v>0</v>
      </c>
      <c r="AG185" s="75">
        <f t="shared" ca="1" si="34"/>
        <v>0</v>
      </c>
      <c r="AH185" s="74" cm="1">
        <f t="array" aca="1" ref="AH185" ca="1">IFERROR(_xlfn.XLOOKUP(AH$1,INDIRECT("'"&amp;$A185&amp;"'!$A:$A"),INDIRECT("'"&amp;$A185&amp;"'!$b:$b"),FALSE),0)</f>
        <v>0</v>
      </c>
      <c r="AI185" s="74">
        <f ca="1">IFERROR(_xlfn.XLOOKUP($I185,données!$A$33:$A$39,données!$D$33:$D$39,0),0)</f>
        <v>0</v>
      </c>
      <c r="AJ185" s="74">
        <f ca="1">IFERROR(_xlfn.XLOOKUP($I185,données!$A$33:$A$39,données!$E$33:$E$39,0),0)</f>
        <v>0</v>
      </c>
      <c r="AK185" s="74">
        <f ca="1">IFERROR(_xlfn.XLOOKUP($I185,données!$A$33:$A$39,données!$F$33:$F$39,0),0)</f>
        <v>0</v>
      </c>
      <c r="AL185" s="74">
        <f ca="1">IFERROR(_xlfn.XLOOKUP($I185,données!$A$33:$A$39,données!$G$33:$G$39,0),0)</f>
        <v>0</v>
      </c>
      <c r="AM185" s="74">
        <f ca="1">IFERROR(_xlfn.XLOOKUP($I185,données!$A$33:$A$39,données!$H$33:$H$39,0),0)</f>
        <v>0</v>
      </c>
      <c r="AN185" s="74"/>
      <c r="AO185" s="74"/>
      <c r="AP185" s="71"/>
      <c r="AQ185" s="82"/>
    </row>
    <row r="186" spans="1:43" s="68" customFormat="1" ht="14" x14ac:dyDescent="0.2">
      <c r="A186" s="71">
        <f t="shared" si="29"/>
        <v>182</v>
      </c>
      <c r="B186" s="71">
        <f t="shared" ca="1" si="35"/>
        <v>0</v>
      </c>
      <c r="C186" s="71">
        <f t="shared" ca="1" si="35"/>
        <v>0</v>
      </c>
      <c r="D186" s="71">
        <f t="shared" ca="1" si="35"/>
        <v>0</v>
      </c>
      <c r="E186" s="71">
        <f t="shared" ca="1" si="35"/>
        <v>0</v>
      </c>
      <c r="F186" s="71">
        <f t="shared" ca="1" si="37"/>
        <v>0</v>
      </c>
      <c r="G186" s="89">
        <f t="shared" ca="1" si="35"/>
        <v>0</v>
      </c>
      <c r="H186" s="72" cm="1">
        <f t="array" aca="1" ref="H186" ca="1">IFERROR(_xlfn.XLOOKUP(H$1,INDIRECT("'"&amp;$A186&amp;"'!$A:$A"),INDIRECT("'"&amp;$A186&amp;"'!$b:$b"),FALSE),0)</f>
        <v>0</v>
      </c>
      <c r="I186" s="71" cm="1">
        <f t="array" aca="1" ref="I186" ca="1">IFERROR(IF($H186="Oui",_xlfn.XLOOKUP(I$2,INDIRECT("'"&amp;$A186&amp;"'!$A:$A"),INDIRECT("'"&amp;$A186&amp;"'!$b:$b"),FALSE),_xlfn.XLOOKUP(I$1,INDIRECT("'"&amp;$A186&amp;"'!$C$19:$C$25"),INDIRECT("'"&amp;$A186&amp;"'!$A$19:$A$25"),données!$A$39)),0)</f>
        <v>0</v>
      </c>
      <c r="J186" s="73">
        <f t="shared" ca="1" si="31"/>
        <v>0</v>
      </c>
      <c r="K186" s="74">
        <f t="shared" ca="1" si="39"/>
        <v>0</v>
      </c>
      <c r="L186" s="74">
        <f t="shared" ca="1" si="39"/>
        <v>0</v>
      </c>
      <c r="M186" s="74">
        <f t="shared" ca="1" si="39"/>
        <v>0</v>
      </c>
      <c r="N186" s="74">
        <f t="shared" ca="1" si="39"/>
        <v>0</v>
      </c>
      <c r="O186" s="74">
        <f t="shared" ca="1" si="39"/>
        <v>0</v>
      </c>
      <c r="P186" s="74">
        <f t="shared" ca="1" si="39"/>
        <v>0</v>
      </c>
      <c r="Q186" s="74">
        <f t="shared" ca="1" si="39"/>
        <v>0</v>
      </c>
      <c r="R186" s="74">
        <f t="shared" ca="1" si="39"/>
        <v>0</v>
      </c>
      <c r="S186" s="74">
        <f t="shared" ca="1" si="39"/>
        <v>0</v>
      </c>
      <c r="T186" s="74">
        <f t="shared" ca="1" si="39"/>
        <v>0</v>
      </c>
      <c r="U186" s="74">
        <f t="shared" ca="1" si="39"/>
        <v>0</v>
      </c>
      <c r="V186" s="74">
        <f t="shared" ca="1" si="39"/>
        <v>0</v>
      </c>
      <c r="W186" s="74">
        <f t="shared" ca="1" si="39"/>
        <v>0</v>
      </c>
      <c r="X186" s="74">
        <f t="shared" ca="1" si="39"/>
        <v>0</v>
      </c>
      <c r="Y186" s="74">
        <f t="shared" ca="1" si="39"/>
        <v>0</v>
      </c>
      <c r="Z186" s="74">
        <f t="shared" ca="1" si="39"/>
        <v>0</v>
      </c>
      <c r="AA186" s="73">
        <f t="shared" ca="1" si="32"/>
        <v>0</v>
      </c>
      <c r="AB186" s="93"/>
      <c r="AC186" s="75">
        <f ca="1">ROUND(IF($H186="Oui",0,SUMIFS(données!$C$33:$C$39,données!$A$33:$A$39,$I186)),2)</f>
        <v>0</v>
      </c>
      <c r="AD186" s="75" cm="1">
        <f t="array" aca="1" ref="AD186" ca="1">ROUND((SUMPRODUCT((données!$L$2:$R$2=$I186)*(données!$A$3:$A$17=J$1)*(données!$B$3:$B$17=J$2)*données!$L$3:$R$17)*$J186)+(SUMPRODUCT((données!$L$2:$R$2=$I186)*(données!$A$3:$A$17=K$1)*(données!$B$3:$B$17=K$2)*données!$L$3:$R$17)*$K186)+(SUMPRODUCT((données!$L$2:$R$2=$I186)*(données!$A$3:$A$17=L$1)*(données!$B$3:$B$17=L$2)*données!$L$3:$R$17)*$L186)+(SUMPRODUCT((données!$L$2:$R$2=$I186)*(données!$A$3:$A$17=M$1)*(données!$B$3:$B$17=M$2)*données!$L$3:$R$17)*$M186)+(SUMPRODUCT((données!$L$2:$R$2=$I186)*(données!$A$3:$A$17=N$1)*(données!$B$3:$B$17=N$2)*données!$L$3:$R$17)*$N186)+(SUMPRODUCT((données!$L$2:$R$2=$I186)*(données!$A$3:$A$17=O$1)*(données!$B$3:$B$17=O$2)*données!$L$3:$R$17)*$O186)+(SUMPRODUCT((données!$L$2:$R$2=$I186)*(données!$A$3:$A$17=P$1)*(données!$B$3:$B$17=Q$2)*données!$L$3:$R$17)*$P186)+(SUMPRODUCT((données!$L$2:$R$2=$I186)*(données!$A$3:$A$17=Q$1)*(données!$B$3:$B$17=Q$2)*données!$L$3:$R$17)*$Q186)+(SUMPRODUCT((données!$L$2:$R$2=$I186)*(données!$A$3:$A$17=R$1)*(données!$B$3:$B$17=R$2)*données!$L$3:$R$17)*$R186)+(SUMPRODUCT((données!$L$2:$R$2=$I186)*(données!$A$3:$A$17=S$1)*(données!$B$3:$B$17=S$2)*données!$L$3:$R$17)*$S186)+(SUMPRODUCT((données!$L$2:$R$2=$I186)*(données!$A$3:$A$17=T$1)*(données!$B$3:$B$17=T$2)*données!$L$3:$R$17)*$T186)+(SUMPRODUCT((données!$L$2:$R$2=$I186)*(données!$A$3:$A$17=U$1)*(données!$B$3:$B$17=U$2)*données!$L$3:$R$17)*$U186)+(SUMPRODUCT((données!$L$2:$R$2=$I186)*(données!$A$3:$A$17=V$1)*(données!$B$3:$B$17=V$2)*données!$L$3:$R$17)*$V186)+(SUMPRODUCT((données!$L$2:$R$2=$I186)*(données!$A$3:$A$17=W$1)*(données!$B$3:$B$17=W$2)*données!$L$3:$R$17)*$W186)+(SUMPRODUCT((données!$L$2:$R$2=$I186)*(données!$A$3:$A$17=AA$1)*(données!$B$3:$B$17=AA$2)*données!$L$3:$R$17)*$AA186),2)</f>
        <v>0</v>
      </c>
      <c r="AE186" s="75" cm="1">
        <f t="array" aca="1" ref="AE186" ca="1">IFERROR(_xlfn.XLOOKUP(AE$1,INDIRECT("'"&amp;$A186&amp;"'!$a:$a"),INDIRECT("'"&amp;$A186&amp;"'!$f:$f"),FALSE),0)</f>
        <v>0</v>
      </c>
      <c r="AF186" s="75">
        <f t="shared" ca="1" si="33"/>
        <v>0</v>
      </c>
      <c r="AG186" s="75">
        <f t="shared" ca="1" si="34"/>
        <v>0</v>
      </c>
      <c r="AH186" s="74" cm="1">
        <f t="array" aca="1" ref="AH186" ca="1">IFERROR(_xlfn.XLOOKUP(AH$1,INDIRECT("'"&amp;$A186&amp;"'!$A:$A"),INDIRECT("'"&amp;$A186&amp;"'!$b:$b"),FALSE),0)</f>
        <v>0</v>
      </c>
      <c r="AI186" s="74">
        <f ca="1">IFERROR(_xlfn.XLOOKUP($I186,données!$A$33:$A$39,données!$D$33:$D$39,0),0)</f>
        <v>0</v>
      </c>
      <c r="AJ186" s="74">
        <f ca="1">IFERROR(_xlfn.XLOOKUP($I186,données!$A$33:$A$39,données!$E$33:$E$39,0),0)</f>
        <v>0</v>
      </c>
      <c r="AK186" s="74">
        <f ca="1">IFERROR(_xlfn.XLOOKUP($I186,données!$A$33:$A$39,données!$F$33:$F$39,0),0)</f>
        <v>0</v>
      </c>
      <c r="AL186" s="74">
        <f ca="1">IFERROR(_xlfn.XLOOKUP($I186,données!$A$33:$A$39,données!$G$33:$G$39,0),0)</f>
        <v>0</v>
      </c>
      <c r="AM186" s="74">
        <f ca="1">IFERROR(_xlfn.XLOOKUP($I186,données!$A$33:$A$39,données!$H$33:$H$39,0),0)</f>
        <v>0</v>
      </c>
      <c r="AN186" s="74"/>
      <c r="AO186" s="74"/>
      <c r="AP186" s="71"/>
      <c r="AQ186" s="82"/>
    </row>
    <row r="187" spans="1:43" s="68" customFormat="1" ht="14" x14ac:dyDescent="0.2">
      <c r="A187" s="71">
        <f t="shared" si="29"/>
        <v>183</v>
      </c>
      <c r="B187" s="71">
        <f t="shared" ca="1" si="35"/>
        <v>0</v>
      </c>
      <c r="C187" s="71">
        <f t="shared" ca="1" si="35"/>
        <v>0</v>
      </c>
      <c r="D187" s="71">
        <f t="shared" ca="1" si="35"/>
        <v>0</v>
      </c>
      <c r="E187" s="71">
        <f t="shared" ca="1" si="35"/>
        <v>0</v>
      </c>
      <c r="F187" s="71">
        <f t="shared" ca="1" si="37"/>
        <v>0</v>
      </c>
      <c r="G187" s="89">
        <f t="shared" ca="1" si="35"/>
        <v>0</v>
      </c>
      <c r="H187" s="72" cm="1">
        <f t="array" aca="1" ref="H187" ca="1">IFERROR(_xlfn.XLOOKUP(H$1,INDIRECT("'"&amp;$A187&amp;"'!$A:$A"),INDIRECT("'"&amp;$A187&amp;"'!$b:$b"),FALSE),0)</f>
        <v>0</v>
      </c>
      <c r="I187" s="71" cm="1">
        <f t="array" aca="1" ref="I187" ca="1">IFERROR(IF($H187="Oui",_xlfn.XLOOKUP(I$2,INDIRECT("'"&amp;$A187&amp;"'!$A:$A"),INDIRECT("'"&amp;$A187&amp;"'!$b:$b"),FALSE),_xlfn.XLOOKUP(I$1,INDIRECT("'"&amp;$A187&amp;"'!$C$19:$C$25"),INDIRECT("'"&amp;$A187&amp;"'!$A$19:$A$25"),données!$A$39)),0)</f>
        <v>0</v>
      </c>
      <c r="J187" s="73">
        <f t="shared" ca="1" si="31"/>
        <v>0</v>
      </c>
      <c r="K187" s="74">
        <f t="shared" ca="1" si="39"/>
        <v>0</v>
      </c>
      <c r="L187" s="74">
        <f t="shared" ca="1" si="39"/>
        <v>0</v>
      </c>
      <c r="M187" s="74">
        <f t="shared" ca="1" si="39"/>
        <v>0</v>
      </c>
      <c r="N187" s="74">
        <f t="shared" ca="1" si="39"/>
        <v>0</v>
      </c>
      <c r="O187" s="74">
        <f t="shared" ca="1" si="39"/>
        <v>0</v>
      </c>
      <c r="P187" s="74">
        <f t="shared" ca="1" si="39"/>
        <v>0</v>
      </c>
      <c r="Q187" s="74">
        <f t="shared" ca="1" si="39"/>
        <v>0</v>
      </c>
      <c r="R187" s="74">
        <f t="shared" ca="1" si="39"/>
        <v>0</v>
      </c>
      <c r="S187" s="74">
        <f t="shared" ca="1" si="39"/>
        <v>0</v>
      </c>
      <c r="T187" s="74">
        <f t="shared" ca="1" si="39"/>
        <v>0</v>
      </c>
      <c r="U187" s="74">
        <f t="shared" ca="1" si="39"/>
        <v>0</v>
      </c>
      <c r="V187" s="74">
        <f t="shared" ca="1" si="39"/>
        <v>0</v>
      </c>
      <c r="W187" s="74">
        <f t="shared" ca="1" si="39"/>
        <v>0</v>
      </c>
      <c r="X187" s="74">
        <f t="shared" ca="1" si="39"/>
        <v>0</v>
      </c>
      <c r="Y187" s="74">
        <f t="shared" ca="1" si="39"/>
        <v>0</v>
      </c>
      <c r="Z187" s="74">
        <f t="shared" ca="1" si="39"/>
        <v>0</v>
      </c>
      <c r="AA187" s="73">
        <f t="shared" ca="1" si="32"/>
        <v>0</v>
      </c>
      <c r="AB187" s="93"/>
      <c r="AC187" s="75">
        <f ca="1">ROUND(IF($H187="Oui",0,SUMIFS(données!$C$33:$C$39,données!$A$33:$A$39,$I187)),2)</f>
        <v>0</v>
      </c>
      <c r="AD187" s="75" cm="1">
        <f t="array" aca="1" ref="AD187" ca="1">ROUND((SUMPRODUCT((données!$L$2:$R$2=$I187)*(données!$A$3:$A$17=J$1)*(données!$B$3:$B$17=J$2)*données!$L$3:$R$17)*$J187)+(SUMPRODUCT((données!$L$2:$R$2=$I187)*(données!$A$3:$A$17=K$1)*(données!$B$3:$B$17=K$2)*données!$L$3:$R$17)*$K187)+(SUMPRODUCT((données!$L$2:$R$2=$I187)*(données!$A$3:$A$17=L$1)*(données!$B$3:$B$17=L$2)*données!$L$3:$R$17)*$L187)+(SUMPRODUCT((données!$L$2:$R$2=$I187)*(données!$A$3:$A$17=M$1)*(données!$B$3:$B$17=M$2)*données!$L$3:$R$17)*$M187)+(SUMPRODUCT((données!$L$2:$R$2=$I187)*(données!$A$3:$A$17=N$1)*(données!$B$3:$B$17=N$2)*données!$L$3:$R$17)*$N187)+(SUMPRODUCT((données!$L$2:$R$2=$I187)*(données!$A$3:$A$17=O$1)*(données!$B$3:$B$17=O$2)*données!$L$3:$R$17)*$O187)+(SUMPRODUCT((données!$L$2:$R$2=$I187)*(données!$A$3:$A$17=P$1)*(données!$B$3:$B$17=Q$2)*données!$L$3:$R$17)*$P187)+(SUMPRODUCT((données!$L$2:$R$2=$I187)*(données!$A$3:$A$17=Q$1)*(données!$B$3:$B$17=Q$2)*données!$L$3:$R$17)*$Q187)+(SUMPRODUCT((données!$L$2:$R$2=$I187)*(données!$A$3:$A$17=R$1)*(données!$B$3:$B$17=R$2)*données!$L$3:$R$17)*$R187)+(SUMPRODUCT((données!$L$2:$R$2=$I187)*(données!$A$3:$A$17=S$1)*(données!$B$3:$B$17=S$2)*données!$L$3:$R$17)*$S187)+(SUMPRODUCT((données!$L$2:$R$2=$I187)*(données!$A$3:$A$17=T$1)*(données!$B$3:$B$17=T$2)*données!$L$3:$R$17)*$T187)+(SUMPRODUCT((données!$L$2:$R$2=$I187)*(données!$A$3:$A$17=U$1)*(données!$B$3:$B$17=U$2)*données!$L$3:$R$17)*$U187)+(SUMPRODUCT((données!$L$2:$R$2=$I187)*(données!$A$3:$A$17=V$1)*(données!$B$3:$B$17=V$2)*données!$L$3:$R$17)*$V187)+(SUMPRODUCT((données!$L$2:$R$2=$I187)*(données!$A$3:$A$17=W$1)*(données!$B$3:$B$17=W$2)*données!$L$3:$R$17)*$W187)+(SUMPRODUCT((données!$L$2:$R$2=$I187)*(données!$A$3:$A$17=AA$1)*(données!$B$3:$B$17=AA$2)*données!$L$3:$R$17)*$AA187),2)</f>
        <v>0</v>
      </c>
      <c r="AE187" s="75" cm="1">
        <f t="array" aca="1" ref="AE187" ca="1">IFERROR(_xlfn.XLOOKUP(AE$1,INDIRECT("'"&amp;$A187&amp;"'!$a:$a"),INDIRECT("'"&amp;$A187&amp;"'!$f:$f"),FALSE),0)</f>
        <v>0</v>
      </c>
      <c r="AF187" s="75">
        <f t="shared" ca="1" si="33"/>
        <v>0</v>
      </c>
      <c r="AG187" s="75">
        <f t="shared" ca="1" si="34"/>
        <v>0</v>
      </c>
      <c r="AH187" s="74" cm="1">
        <f t="array" aca="1" ref="AH187" ca="1">IFERROR(_xlfn.XLOOKUP(AH$1,INDIRECT("'"&amp;$A187&amp;"'!$A:$A"),INDIRECT("'"&amp;$A187&amp;"'!$b:$b"),FALSE),0)</f>
        <v>0</v>
      </c>
      <c r="AI187" s="74">
        <f ca="1">IFERROR(_xlfn.XLOOKUP($I187,données!$A$33:$A$39,données!$D$33:$D$39,0),0)</f>
        <v>0</v>
      </c>
      <c r="AJ187" s="74">
        <f ca="1">IFERROR(_xlfn.XLOOKUP($I187,données!$A$33:$A$39,données!$E$33:$E$39,0),0)</f>
        <v>0</v>
      </c>
      <c r="AK187" s="74">
        <f ca="1">IFERROR(_xlfn.XLOOKUP($I187,données!$A$33:$A$39,données!$F$33:$F$39,0),0)</f>
        <v>0</v>
      </c>
      <c r="AL187" s="74">
        <f ca="1">IFERROR(_xlfn.XLOOKUP($I187,données!$A$33:$A$39,données!$G$33:$G$39,0),0)</f>
        <v>0</v>
      </c>
      <c r="AM187" s="74">
        <f ca="1">IFERROR(_xlfn.XLOOKUP($I187,données!$A$33:$A$39,données!$H$33:$H$39,0),0)</f>
        <v>0</v>
      </c>
      <c r="AN187" s="74"/>
      <c r="AO187" s="74"/>
      <c r="AP187" s="71"/>
      <c r="AQ187" s="82"/>
    </row>
    <row r="188" spans="1:43" s="68" customFormat="1" ht="14" x14ac:dyDescent="0.2">
      <c r="A188" s="71">
        <f t="shared" si="29"/>
        <v>184</v>
      </c>
      <c r="B188" s="71">
        <f t="shared" ca="1" si="35"/>
        <v>0</v>
      </c>
      <c r="C188" s="71">
        <f t="shared" ca="1" si="35"/>
        <v>0</v>
      </c>
      <c r="D188" s="71">
        <f t="shared" ca="1" si="35"/>
        <v>0</v>
      </c>
      <c r="E188" s="71">
        <f t="shared" ca="1" si="35"/>
        <v>0</v>
      </c>
      <c r="F188" s="71">
        <f t="shared" ca="1" si="37"/>
        <v>0</v>
      </c>
      <c r="G188" s="89">
        <f t="shared" ca="1" si="35"/>
        <v>0</v>
      </c>
      <c r="H188" s="72" cm="1">
        <f t="array" aca="1" ref="H188" ca="1">IFERROR(_xlfn.XLOOKUP(H$1,INDIRECT("'"&amp;$A188&amp;"'!$A:$A"),INDIRECT("'"&amp;$A188&amp;"'!$b:$b"),FALSE),0)</f>
        <v>0</v>
      </c>
      <c r="I188" s="71" cm="1">
        <f t="array" aca="1" ref="I188" ca="1">IFERROR(IF($H188="Oui",_xlfn.XLOOKUP(I$2,INDIRECT("'"&amp;$A188&amp;"'!$A:$A"),INDIRECT("'"&amp;$A188&amp;"'!$b:$b"),FALSE),_xlfn.XLOOKUP(I$1,INDIRECT("'"&amp;$A188&amp;"'!$C$19:$C$25"),INDIRECT("'"&amp;$A188&amp;"'!$A$19:$A$25"),données!$A$39)),0)</f>
        <v>0</v>
      </c>
      <c r="J188" s="73">
        <f t="shared" ca="1" si="31"/>
        <v>0</v>
      </c>
      <c r="K188" s="74">
        <f t="shared" ca="1" si="39"/>
        <v>0</v>
      </c>
      <c r="L188" s="74">
        <f t="shared" ca="1" si="39"/>
        <v>0</v>
      </c>
      <c r="M188" s="74">
        <f t="shared" ca="1" si="39"/>
        <v>0</v>
      </c>
      <c r="N188" s="74">
        <f t="shared" ca="1" si="39"/>
        <v>0</v>
      </c>
      <c r="O188" s="74">
        <f t="shared" ca="1" si="39"/>
        <v>0</v>
      </c>
      <c r="P188" s="74">
        <f t="shared" ca="1" si="39"/>
        <v>0</v>
      </c>
      <c r="Q188" s="74">
        <f t="shared" ca="1" si="39"/>
        <v>0</v>
      </c>
      <c r="R188" s="74">
        <f t="shared" ca="1" si="39"/>
        <v>0</v>
      </c>
      <c r="S188" s="74">
        <f t="shared" ca="1" si="39"/>
        <v>0</v>
      </c>
      <c r="T188" s="74">
        <f t="shared" ca="1" si="39"/>
        <v>0</v>
      </c>
      <c r="U188" s="74">
        <f t="shared" ca="1" si="39"/>
        <v>0</v>
      </c>
      <c r="V188" s="74">
        <f t="shared" ca="1" si="39"/>
        <v>0</v>
      </c>
      <c r="W188" s="74">
        <f t="shared" ca="1" si="39"/>
        <v>0</v>
      </c>
      <c r="X188" s="74">
        <f t="shared" ca="1" si="39"/>
        <v>0</v>
      </c>
      <c r="Y188" s="74">
        <f t="shared" ca="1" si="39"/>
        <v>0</v>
      </c>
      <c r="Z188" s="74">
        <f t="shared" ca="1" si="39"/>
        <v>0</v>
      </c>
      <c r="AA188" s="73">
        <f t="shared" ca="1" si="32"/>
        <v>0</v>
      </c>
      <c r="AB188" s="93"/>
      <c r="AC188" s="75">
        <f ca="1">ROUND(IF($H188="Oui",0,SUMIFS(données!$C$33:$C$39,données!$A$33:$A$39,$I188)),2)</f>
        <v>0</v>
      </c>
      <c r="AD188" s="75" cm="1">
        <f t="array" aca="1" ref="AD188" ca="1">ROUND((SUMPRODUCT((données!$L$2:$R$2=$I188)*(données!$A$3:$A$17=J$1)*(données!$B$3:$B$17=J$2)*données!$L$3:$R$17)*$J188)+(SUMPRODUCT((données!$L$2:$R$2=$I188)*(données!$A$3:$A$17=K$1)*(données!$B$3:$B$17=K$2)*données!$L$3:$R$17)*$K188)+(SUMPRODUCT((données!$L$2:$R$2=$I188)*(données!$A$3:$A$17=L$1)*(données!$B$3:$B$17=L$2)*données!$L$3:$R$17)*$L188)+(SUMPRODUCT((données!$L$2:$R$2=$I188)*(données!$A$3:$A$17=M$1)*(données!$B$3:$B$17=M$2)*données!$L$3:$R$17)*$M188)+(SUMPRODUCT((données!$L$2:$R$2=$I188)*(données!$A$3:$A$17=N$1)*(données!$B$3:$B$17=N$2)*données!$L$3:$R$17)*$N188)+(SUMPRODUCT((données!$L$2:$R$2=$I188)*(données!$A$3:$A$17=O$1)*(données!$B$3:$B$17=O$2)*données!$L$3:$R$17)*$O188)+(SUMPRODUCT((données!$L$2:$R$2=$I188)*(données!$A$3:$A$17=P$1)*(données!$B$3:$B$17=Q$2)*données!$L$3:$R$17)*$P188)+(SUMPRODUCT((données!$L$2:$R$2=$I188)*(données!$A$3:$A$17=Q$1)*(données!$B$3:$B$17=Q$2)*données!$L$3:$R$17)*$Q188)+(SUMPRODUCT((données!$L$2:$R$2=$I188)*(données!$A$3:$A$17=R$1)*(données!$B$3:$B$17=R$2)*données!$L$3:$R$17)*$R188)+(SUMPRODUCT((données!$L$2:$R$2=$I188)*(données!$A$3:$A$17=S$1)*(données!$B$3:$B$17=S$2)*données!$L$3:$R$17)*$S188)+(SUMPRODUCT((données!$L$2:$R$2=$I188)*(données!$A$3:$A$17=T$1)*(données!$B$3:$B$17=T$2)*données!$L$3:$R$17)*$T188)+(SUMPRODUCT((données!$L$2:$R$2=$I188)*(données!$A$3:$A$17=U$1)*(données!$B$3:$B$17=U$2)*données!$L$3:$R$17)*$U188)+(SUMPRODUCT((données!$L$2:$R$2=$I188)*(données!$A$3:$A$17=V$1)*(données!$B$3:$B$17=V$2)*données!$L$3:$R$17)*$V188)+(SUMPRODUCT((données!$L$2:$R$2=$I188)*(données!$A$3:$A$17=W$1)*(données!$B$3:$B$17=W$2)*données!$L$3:$R$17)*$W188)+(SUMPRODUCT((données!$L$2:$R$2=$I188)*(données!$A$3:$A$17=AA$1)*(données!$B$3:$B$17=AA$2)*données!$L$3:$R$17)*$AA188),2)</f>
        <v>0</v>
      </c>
      <c r="AE188" s="75" cm="1">
        <f t="array" aca="1" ref="AE188" ca="1">IFERROR(_xlfn.XLOOKUP(AE$1,INDIRECT("'"&amp;$A188&amp;"'!$a:$a"),INDIRECT("'"&amp;$A188&amp;"'!$f:$f"),FALSE),0)</f>
        <v>0</v>
      </c>
      <c r="AF188" s="75">
        <f t="shared" ca="1" si="33"/>
        <v>0</v>
      </c>
      <c r="AG188" s="75">
        <f t="shared" ca="1" si="34"/>
        <v>0</v>
      </c>
      <c r="AH188" s="74" cm="1">
        <f t="array" aca="1" ref="AH188" ca="1">IFERROR(_xlfn.XLOOKUP(AH$1,INDIRECT("'"&amp;$A188&amp;"'!$A:$A"),INDIRECT("'"&amp;$A188&amp;"'!$b:$b"),FALSE),0)</f>
        <v>0</v>
      </c>
      <c r="AI188" s="74">
        <f ca="1">IFERROR(_xlfn.XLOOKUP($I188,données!$A$33:$A$39,données!$D$33:$D$39,0),0)</f>
        <v>0</v>
      </c>
      <c r="AJ188" s="74">
        <f ca="1">IFERROR(_xlfn.XLOOKUP($I188,données!$A$33:$A$39,données!$E$33:$E$39,0),0)</f>
        <v>0</v>
      </c>
      <c r="AK188" s="74">
        <f ca="1">IFERROR(_xlfn.XLOOKUP($I188,données!$A$33:$A$39,données!$F$33:$F$39,0),0)</f>
        <v>0</v>
      </c>
      <c r="AL188" s="74">
        <f ca="1">IFERROR(_xlfn.XLOOKUP($I188,données!$A$33:$A$39,données!$G$33:$G$39,0),0)</f>
        <v>0</v>
      </c>
      <c r="AM188" s="74">
        <f ca="1">IFERROR(_xlfn.XLOOKUP($I188,données!$A$33:$A$39,données!$H$33:$H$39,0),0)</f>
        <v>0</v>
      </c>
      <c r="AN188" s="74"/>
      <c r="AO188" s="74"/>
      <c r="AP188" s="71"/>
      <c r="AQ188" s="82"/>
    </row>
    <row r="189" spans="1:43" s="68" customFormat="1" ht="14" x14ac:dyDescent="0.2">
      <c r="A189" s="71">
        <f t="shared" si="29"/>
        <v>185</v>
      </c>
      <c r="B189" s="71">
        <f t="shared" ca="1" si="35"/>
        <v>0</v>
      </c>
      <c r="C189" s="71">
        <f t="shared" ca="1" si="35"/>
        <v>0</v>
      </c>
      <c r="D189" s="71">
        <f t="shared" ca="1" si="35"/>
        <v>0</v>
      </c>
      <c r="E189" s="71">
        <f t="shared" ca="1" si="35"/>
        <v>0</v>
      </c>
      <c r="F189" s="71">
        <f t="shared" ca="1" si="37"/>
        <v>0</v>
      </c>
      <c r="G189" s="89">
        <f t="shared" ca="1" si="35"/>
        <v>0</v>
      </c>
      <c r="H189" s="72" cm="1">
        <f t="array" aca="1" ref="H189" ca="1">IFERROR(_xlfn.XLOOKUP(H$1,INDIRECT("'"&amp;$A189&amp;"'!$A:$A"),INDIRECT("'"&amp;$A189&amp;"'!$b:$b"),FALSE),0)</f>
        <v>0</v>
      </c>
      <c r="I189" s="71" cm="1">
        <f t="array" aca="1" ref="I189" ca="1">IFERROR(IF($H189="Oui",_xlfn.XLOOKUP(I$2,INDIRECT("'"&amp;$A189&amp;"'!$A:$A"),INDIRECT("'"&amp;$A189&amp;"'!$b:$b"),FALSE),_xlfn.XLOOKUP(I$1,INDIRECT("'"&amp;$A189&amp;"'!$C$19:$C$25"),INDIRECT("'"&amp;$A189&amp;"'!$A$19:$A$25"),données!$A$39)),0)</f>
        <v>0</v>
      </c>
      <c r="J189" s="73">
        <f t="shared" ca="1" si="31"/>
        <v>0</v>
      </c>
      <c r="K189" s="74">
        <f t="shared" ca="1" si="39"/>
        <v>0</v>
      </c>
      <c r="L189" s="74">
        <f t="shared" ca="1" si="39"/>
        <v>0</v>
      </c>
      <c r="M189" s="74">
        <f t="shared" ca="1" si="39"/>
        <v>0</v>
      </c>
      <c r="N189" s="74">
        <f t="shared" ca="1" si="39"/>
        <v>0</v>
      </c>
      <c r="O189" s="74">
        <f t="shared" ca="1" si="39"/>
        <v>0</v>
      </c>
      <c r="P189" s="74">
        <f t="shared" ca="1" si="39"/>
        <v>0</v>
      </c>
      <c r="Q189" s="74">
        <f t="shared" ca="1" si="39"/>
        <v>0</v>
      </c>
      <c r="R189" s="74">
        <f t="shared" ca="1" si="39"/>
        <v>0</v>
      </c>
      <c r="S189" s="74">
        <f t="shared" ca="1" si="39"/>
        <v>0</v>
      </c>
      <c r="T189" s="74">
        <f t="shared" ca="1" si="39"/>
        <v>0</v>
      </c>
      <c r="U189" s="74">
        <f t="shared" ca="1" si="39"/>
        <v>0</v>
      </c>
      <c r="V189" s="74">
        <f t="shared" ca="1" si="39"/>
        <v>0</v>
      </c>
      <c r="W189" s="74">
        <f t="shared" ca="1" si="39"/>
        <v>0</v>
      </c>
      <c r="X189" s="74">
        <f t="shared" ca="1" si="39"/>
        <v>0</v>
      </c>
      <c r="Y189" s="74">
        <f t="shared" ca="1" si="39"/>
        <v>0</v>
      </c>
      <c r="Z189" s="74">
        <f t="shared" ca="1" si="39"/>
        <v>0</v>
      </c>
      <c r="AA189" s="73">
        <f t="shared" ca="1" si="32"/>
        <v>0</v>
      </c>
      <c r="AB189" s="93"/>
      <c r="AC189" s="75">
        <f ca="1">ROUND(IF($H189="Oui",0,SUMIFS(données!$C$33:$C$39,données!$A$33:$A$39,$I189)),2)</f>
        <v>0</v>
      </c>
      <c r="AD189" s="75" cm="1">
        <f t="array" aca="1" ref="AD189" ca="1">ROUND((SUMPRODUCT((données!$L$2:$R$2=$I189)*(données!$A$3:$A$17=J$1)*(données!$B$3:$B$17=J$2)*données!$L$3:$R$17)*$J189)+(SUMPRODUCT((données!$L$2:$R$2=$I189)*(données!$A$3:$A$17=K$1)*(données!$B$3:$B$17=K$2)*données!$L$3:$R$17)*$K189)+(SUMPRODUCT((données!$L$2:$R$2=$I189)*(données!$A$3:$A$17=L$1)*(données!$B$3:$B$17=L$2)*données!$L$3:$R$17)*$L189)+(SUMPRODUCT((données!$L$2:$R$2=$I189)*(données!$A$3:$A$17=M$1)*(données!$B$3:$B$17=M$2)*données!$L$3:$R$17)*$M189)+(SUMPRODUCT((données!$L$2:$R$2=$I189)*(données!$A$3:$A$17=N$1)*(données!$B$3:$B$17=N$2)*données!$L$3:$R$17)*$N189)+(SUMPRODUCT((données!$L$2:$R$2=$I189)*(données!$A$3:$A$17=O$1)*(données!$B$3:$B$17=O$2)*données!$L$3:$R$17)*$O189)+(SUMPRODUCT((données!$L$2:$R$2=$I189)*(données!$A$3:$A$17=P$1)*(données!$B$3:$B$17=Q$2)*données!$L$3:$R$17)*$P189)+(SUMPRODUCT((données!$L$2:$R$2=$I189)*(données!$A$3:$A$17=Q$1)*(données!$B$3:$B$17=Q$2)*données!$L$3:$R$17)*$Q189)+(SUMPRODUCT((données!$L$2:$R$2=$I189)*(données!$A$3:$A$17=R$1)*(données!$B$3:$B$17=R$2)*données!$L$3:$R$17)*$R189)+(SUMPRODUCT((données!$L$2:$R$2=$I189)*(données!$A$3:$A$17=S$1)*(données!$B$3:$B$17=S$2)*données!$L$3:$R$17)*$S189)+(SUMPRODUCT((données!$L$2:$R$2=$I189)*(données!$A$3:$A$17=T$1)*(données!$B$3:$B$17=T$2)*données!$L$3:$R$17)*$T189)+(SUMPRODUCT((données!$L$2:$R$2=$I189)*(données!$A$3:$A$17=U$1)*(données!$B$3:$B$17=U$2)*données!$L$3:$R$17)*$U189)+(SUMPRODUCT((données!$L$2:$R$2=$I189)*(données!$A$3:$A$17=V$1)*(données!$B$3:$B$17=V$2)*données!$L$3:$R$17)*$V189)+(SUMPRODUCT((données!$L$2:$R$2=$I189)*(données!$A$3:$A$17=W$1)*(données!$B$3:$B$17=W$2)*données!$L$3:$R$17)*$W189)+(SUMPRODUCT((données!$L$2:$R$2=$I189)*(données!$A$3:$A$17=AA$1)*(données!$B$3:$B$17=AA$2)*données!$L$3:$R$17)*$AA189),2)</f>
        <v>0</v>
      </c>
      <c r="AE189" s="75" cm="1">
        <f t="array" aca="1" ref="AE189" ca="1">IFERROR(_xlfn.XLOOKUP(AE$1,INDIRECT("'"&amp;$A189&amp;"'!$a:$a"),INDIRECT("'"&amp;$A189&amp;"'!$f:$f"),FALSE),0)</f>
        <v>0</v>
      </c>
      <c r="AF189" s="75">
        <f t="shared" ca="1" si="33"/>
        <v>0</v>
      </c>
      <c r="AG189" s="75">
        <f t="shared" ca="1" si="34"/>
        <v>0</v>
      </c>
      <c r="AH189" s="74" cm="1">
        <f t="array" aca="1" ref="AH189" ca="1">IFERROR(_xlfn.XLOOKUP(AH$1,INDIRECT("'"&amp;$A189&amp;"'!$A:$A"),INDIRECT("'"&amp;$A189&amp;"'!$b:$b"),FALSE),0)</f>
        <v>0</v>
      </c>
      <c r="AI189" s="74">
        <f ca="1">IFERROR(_xlfn.XLOOKUP($I189,données!$A$33:$A$39,données!$D$33:$D$39,0),0)</f>
        <v>0</v>
      </c>
      <c r="AJ189" s="74">
        <f ca="1">IFERROR(_xlfn.XLOOKUP($I189,données!$A$33:$A$39,données!$E$33:$E$39,0),0)</f>
        <v>0</v>
      </c>
      <c r="AK189" s="74">
        <f ca="1">IFERROR(_xlfn.XLOOKUP($I189,données!$A$33:$A$39,données!$F$33:$F$39,0),0)</f>
        <v>0</v>
      </c>
      <c r="AL189" s="74">
        <f ca="1">IFERROR(_xlfn.XLOOKUP($I189,données!$A$33:$A$39,données!$G$33:$G$39,0),0)</f>
        <v>0</v>
      </c>
      <c r="AM189" s="74">
        <f ca="1">IFERROR(_xlfn.XLOOKUP($I189,données!$A$33:$A$39,données!$H$33:$H$39,0),0)</f>
        <v>0</v>
      </c>
      <c r="AN189" s="74"/>
      <c r="AO189" s="74"/>
      <c r="AP189" s="71"/>
      <c r="AQ189" s="82"/>
    </row>
    <row r="190" spans="1:43" s="68" customFormat="1" ht="14" x14ac:dyDescent="0.2">
      <c r="A190" s="71">
        <f t="shared" si="29"/>
        <v>186</v>
      </c>
      <c r="B190" s="71">
        <f t="shared" ca="1" si="35"/>
        <v>0</v>
      </c>
      <c r="C190" s="71">
        <f t="shared" ca="1" si="35"/>
        <v>0</v>
      </c>
      <c r="D190" s="71">
        <f t="shared" ca="1" si="35"/>
        <v>0</v>
      </c>
      <c r="E190" s="71">
        <f t="shared" ca="1" si="35"/>
        <v>0</v>
      </c>
      <c r="F190" s="71">
        <f t="shared" ca="1" si="37"/>
        <v>0</v>
      </c>
      <c r="G190" s="89">
        <f t="shared" ca="1" si="35"/>
        <v>0</v>
      </c>
      <c r="H190" s="72" cm="1">
        <f t="array" aca="1" ref="H190" ca="1">IFERROR(_xlfn.XLOOKUP(H$1,INDIRECT("'"&amp;$A190&amp;"'!$A:$A"),INDIRECT("'"&amp;$A190&amp;"'!$b:$b"),FALSE),0)</f>
        <v>0</v>
      </c>
      <c r="I190" s="71" cm="1">
        <f t="array" aca="1" ref="I190" ca="1">IFERROR(IF($H190="Oui",_xlfn.XLOOKUP(I$2,INDIRECT("'"&amp;$A190&amp;"'!$A:$A"),INDIRECT("'"&amp;$A190&amp;"'!$b:$b"),FALSE),_xlfn.XLOOKUP(I$1,INDIRECT("'"&amp;$A190&amp;"'!$C$19:$C$25"),INDIRECT("'"&amp;$A190&amp;"'!$A$19:$A$25"),données!$A$39)),0)</f>
        <v>0</v>
      </c>
      <c r="J190" s="73">
        <f t="shared" ca="1" si="31"/>
        <v>0</v>
      </c>
      <c r="K190" s="74">
        <f t="shared" ca="1" si="39"/>
        <v>0</v>
      </c>
      <c r="L190" s="74">
        <f t="shared" ca="1" si="39"/>
        <v>0</v>
      </c>
      <c r="M190" s="74">
        <f t="shared" ca="1" si="39"/>
        <v>0</v>
      </c>
      <c r="N190" s="74">
        <f t="shared" ca="1" si="39"/>
        <v>0</v>
      </c>
      <c r="O190" s="74">
        <f t="shared" ca="1" si="39"/>
        <v>0</v>
      </c>
      <c r="P190" s="74">
        <f t="shared" ca="1" si="39"/>
        <v>0</v>
      </c>
      <c r="Q190" s="74">
        <f t="shared" ca="1" si="39"/>
        <v>0</v>
      </c>
      <c r="R190" s="74">
        <f t="shared" ca="1" si="39"/>
        <v>0</v>
      </c>
      <c r="S190" s="74">
        <f t="shared" ca="1" si="39"/>
        <v>0</v>
      </c>
      <c r="T190" s="74">
        <f t="shared" ca="1" si="39"/>
        <v>0</v>
      </c>
      <c r="U190" s="74">
        <f t="shared" ca="1" si="39"/>
        <v>0</v>
      </c>
      <c r="V190" s="74">
        <f t="shared" ca="1" si="39"/>
        <v>0</v>
      </c>
      <c r="W190" s="74">
        <f t="shared" ca="1" si="39"/>
        <v>0</v>
      </c>
      <c r="X190" s="74">
        <f t="shared" ca="1" si="39"/>
        <v>0</v>
      </c>
      <c r="Y190" s="74">
        <f t="shared" ca="1" si="39"/>
        <v>0</v>
      </c>
      <c r="Z190" s="74">
        <f t="shared" ca="1" si="39"/>
        <v>0</v>
      </c>
      <c r="AA190" s="73">
        <f t="shared" ca="1" si="32"/>
        <v>0</v>
      </c>
      <c r="AB190" s="93"/>
      <c r="AC190" s="75">
        <f ca="1">ROUND(IF($H190="Oui",0,SUMIFS(données!$C$33:$C$39,données!$A$33:$A$39,$I190)),2)</f>
        <v>0</v>
      </c>
      <c r="AD190" s="75" cm="1">
        <f t="array" aca="1" ref="AD190" ca="1">ROUND((SUMPRODUCT((données!$L$2:$R$2=$I190)*(données!$A$3:$A$17=J$1)*(données!$B$3:$B$17=J$2)*données!$L$3:$R$17)*$J190)+(SUMPRODUCT((données!$L$2:$R$2=$I190)*(données!$A$3:$A$17=K$1)*(données!$B$3:$B$17=K$2)*données!$L$3:$R$17)*$K190)+(SUMPRODUCT((données!$L$2:$R$2=$I190)*(données!$A$3:$A$17=L$1)*(données!$B$3:$B$17=L$2)*données!$L$3:$R$17)*$L190)+(SUMPRODUCT((données!$L$2:$R$2=$I190)*(données!$A$3:$A$17=M$1)*(données!$B$3:$B$17=M$2)*données!$L$3:$R$17)*$M190)+(SUMPRODUCT((données!$L$2:$R$2=$I190)*(données!$A$3:$A$17=N$1)*(données!$B$3:$B$17=N$2)*données!$L$3:$R$17)*$N190)+(SUMPRODUCT((données!$L$2:$R$2=$I190)*(données!$A$3:$A$17=O$1)*(données!$B$3:$B$17=O$2)*données!$L$3:$R$17)*$O190)+(SUMPRODUCT((données!$L$2:$R$2=$I190)*(données!$A$3:$A$17=P$1)*(données!$B$3:$B$17=Q$2)*données!$L$3:$R$17)*$P190)+(SUMPRODUCT((données!$L$2:$R$2=$I190)*(données!$A$3:$A$17=Q$1)*(données!$B$3:$B$17=Q$2)*données!$L$3:$R$17)*$Q190)+(SUMPRODUCT((données!$L$2:$R$2=$I190)*(données!$A$3:$A$17=R$1)*(données!$B$3:$B$17=R$2)*données!$L$3:$R$17)*$R190)+(SUMPRODUCT((données!$L$2:$R$2=$I190)*(données!$A$3:$A$17=S$1)*(données!$B$3:$B$17=S$2)*données!$L$3:$R$17)*$S190)+(SUMPRODUCT((données!$L$2:$R$2=$I190)*(données!$A$3:$A$17=T$1)*(données!$B$3:$B$17=T$2)*données!$L$3:$R$17)*$T190)+(SUMPRODUCT((données!$L$2:$R$2=$I190)*(données!$A$3:$A$17=U$1)*(données!$B$3:$B$17=U$2)*données!$L$3:$R$17)*$U190)+(SUMPRODUCT((données!$L$2:$R$2=$I190)*(données!$A$3:$A$17=V$1)*(données!$B$3:$B$17=V$2)*données!$L$3:$R$17)*$V190)+(SUMPRODUCT((données!$L$2:$R$2=$I190)*(données!$A$3:$A$17=W$1)*(données!$B$3:$B$17=W$2)*données!$L$3:$R$17)*$W190)+(SUMPRODUCT((données!$L$2:$R$2=$I190)*(données!$A$3:$A$17=AA$1)*(données!$B$3:$B$17=AA$2)*données!$L$3:$R$17)*$AA190),2)</f>
        <v>0</v>
      </c>
      <c r="AE190" s="75" cm="1">
        <f t="array" aca="1" ref="AE190" ca="1">IFERROR(_xlfn.XLOOKUP(AE$1,INDIRECT("'"&amp;$A190&amp;"'!$a:$a"),INDIRECT("'"&amp;$A190&amp;"'!$f:$f"),FALSE),0)</f>
        <v>0</v>
      </c>
      <c r="AF190" s="75">
        <f t="shared" ca="1" si="33"/>
        <v>0</v>
      </c>
      <c r="AG190" s="75">
        <f t="shared" ca="1" si="34"/>
        <v>0</v>
      </c>
      <c r="AH190" s="74" cm="1">
        <f t="array" aca="1" ref="AH190" ca="1">IFERROR(_xlfn.XLOOKUP(AH$1,INDIRECT("'"&amp;$A190&amp;"'!$A:$A"),INDIRECT("'"&amp;$A190&amp;"'!$b:$b"),FALSE),0)</f>
        <v>0</v>
      </c>
      <c r="AI190" s="74">
        <f ca="1">IFERROR(_xlfn.XLOOKUP($I190,données!$A$33:$A$39,données!$D$33:$D$39,0),0)</f>
        <v>0</v>
      </c>
      <c r="AJ190" s="74">
        <f ca="1">IFERROR(_xlfn.XLOOKUP($I190,données!$A$33:$A$39,données!$E$33:$E$39,0),0)</f>
        <v>0</v>
      </c>
      <c r="AK190" s="74">
        <f ca="1">IFERROR(_xlfn.XLOOKUP($I190,données!$A$33:$A$39,données!$F$33:$F$39,0),0)</f>
        <v>0</v>
      </c>
      <c r="AL190" s="74">
        <f ca="1">IFERROR(_xlfn.XLOOKUP($I190,données!$A$33:$A$39,données!$G$33:$G$39,0),0)</f>
        <v>0</v>
      </c>
      <c r="AM190" s="74">
        <f ca="1">IFERROR(_xlfn.XLOOKUP($I190,données!$A$33:$A$39,données!$H$33:$H$39,0),0)</f>
        <v>0</v>
      </c>
      <c r="AN190" s="74"/>
      <c r="AO190" s="74"/>
      <c r="AP190" s="71"/>
      <c r="AQ190" s="82"/>
    </row>
    <row r="191" spans="1:43" s="68" customFormat="1" ht="14" x14ac:dyDescent="0.2">
      <c r="A191" s="71">
        <f t="shared" si="29"/>
        <v>187</v>
      </c>
      <c r="B191" s="71">
        <f t="shared" ca="1" si="35"/>
        <v>0</v>
      </c>
      <c r="C191" s="71">
        <f t="shared" ca="1" si="35"/>
        <v>0</v>
      </c>
      <c r="D191" s="71">
        <f t="shared" ca="1" si="35"/>
        <v>0</v>
      </c>
      <c r="E191" s="71">
        <f t="shared" ca="1" si="35"/>
        <v>0</v>
      </c>
      <c r="F191" s="71">
        <f t="shared" ca="1" si="37"/>
        <v>0</v>
      </c>
      <c r="G191" s="89">
        <f t="shared" ca="1" si="35"/>
        <v>0</v>
      </c>
      <c r="H191" s="72" cm="1">
        <f t="array" aca="1" ref="H191" ca="1">IFERROR(_xlfn.XLOOKUP(H$1,INDIRECT("'"&amp;$A191&amp;"'!$A:$A"),INDIRECT("'"&amp;$A191&amp;"'!$b:$b"),FALSE),0)</f>
        <v>0</v>
      </c>
      <c r="I191" s="71" cm="1">
        <f t="array" aca="1" ref="I191" ca="1">IFERROR(IF($H191="Oui",_xlfn.XLOOKUP(I$2,INDIRECT("'"&amp;$A191&amp;"'!$A:$A"),INDIRECT("'"&amp;$A191&amp;"'!$b:$b"),FALSE),_xlfn.XLOOKUP(I$1,INDIRECT("'"&amp;$A191&amp;"'!$C$19:$C$25"),INDIRECT("'"&amp;$A191&amp;"'!$A$19:$A$25"),données!$A$39)),0)</f>
        <v>0</v>
      </c>
      <c r="J191" s="73">
        <f t="shared" ca="1" si="31"/>
        <v>0</v>
      </c>
      <c r="K191" s="74">
        <f t="shared" ca="1" si="39"/>
        <v>0</v>
      </c>
      <c r="L191" s="74">
        <f t="shared" ca="1" si="39"/>
        <v>0</v>
      </c>
      <c r="M191" s="74">
        <f t="shared" ca="1" si="39"/>
        <v>0</v>
      </c>
      <c r="N191" s="74">
        <f t="shared" ca="1" si="39"/>
        <v>0</v>
      </c>
      <c r="O191" s="74">
        <f t="shared" ca="1" si="39"/>
        <v>0</v>
      </c>
      <c r="P191" s="74">
        <f t="shared" ca="1" si="39"/>
        <v>0</v>
      </c>
      <c r="Q191" s="74">
        <f t="shared" ca="1" si="39"/>
        <v>0</v>
      </c>
      <c r="R191" s="74">
        <f t="shared" ca="1" si="39"/>
        <v>0</v>
      </c>
      <c r="S191" s="74">
        <f t="shared" ca="1" si="39"/>
        <v>0</v>
      </c>
      <c r="T191" s="74">
        <f t="shared" ca="1" si="39"/>
        <v>0</v>
      </c>
      <c r="U191" s="74">
        <f t="shared" ca="1" si="39"/>
        <v>0</v>
      </c>
      <c r="V191" s="74">
        <f t="shared" ca="1" si="39"/>
        <v>0</v>
      </c>
      <c r="W191" s="74">
        <f t="shared" ca="1" si="39"/>
        <v>0</v>
      </c>
      <c r="X191" s="74">
        <f t="shared" ca="1" si="39"/>
        <v>0</v>
      </c>
      <c r="Y191" s="74">
        <f t="shared" ca="1" si="39"/>
        <v>0</v>
      </c>
      <c r="Z191" s="74">
        <f t="shared" ca="1" si="39"/>
        <v>0</v>
      </c>
      <c r="AA191" s="73">
        <f t="shared" ca="1" si="32"/>
        <v>0</v>
      </c>
      <c r="AB191" s="93"/>
      <c r="AC191" s="75">
        <f ca="1">ROUND(IF($H191="Oui",0,SUMIFS(données!$C$33:$C$39,données!$A$33:$A$39,$I191)),2)</f>
        <v>0</v>
      </c>
      <c r="AD191" s="75" cm="1">
        <f t="array" aca="1" ref="AD191" ca="1">ROUND((SUMPRODUCT((données!$L$2:$R$2=$I191)*(données!$A$3:$A$17=J$1)*(données!$B$3:$B$17=J$2)*données!$L$3:$R$17)*$J191)+(SUMPRODUCT((données!$L$2:$R$2=$I191)*(données!$A$3:$A$17=K$1)*(données!$B$3:$B$17=K$2)*données!$L$3:$R$17)*$K191)+(SUMPRODUCT((données!$L$2:$R$2=$I191)*(données!$A$3:$A$17=L$1)*(données!$B$3:$B$17=L$2)*données!$L$3:$R$17)*$L191)+(SUMPRODUCT((données!$L$2:$R$2=$I191)*(données!$A$3:$A$17=M$1)*(données!$B$3:$B$17=M$2)*données!$L$3:$R$17)*$M191)+(SUMPRODUCT((données!$L$2:$R$2=$I191)*(données!$A$3:$A$17=N$1)*(données!$B$3:$B$17=N$2)*données!$L$3:$R$17)*$N191)+(SUMPRODUCT((données!$L$2:$R$2=$I191)*(données!$A$3:$A$17=O$1)*(données!$B$3:$B$17=O$2)*données!$L$3:$R$17)*$O191)+(SUMPRODUCT((données!$L$2:$R$2=$I191)*(données!$A$3:$A$17=P$1)*(données!$B$3:$B$17=Q$2)*données!$L$3:$R$17)*$P191)+(SUMPRODUCT((données!$L$2:$R$2=$I191)*(données!$A$3:$A$17=Q$1)*(données!$B$3:$B$17=Q$2)*données!$L$3:$R$17)*$Q191)+(SUMPRODUCT((données!$L$2:$R$2=$I191)*(données!$A$3:$A$17=R$1)*(données!$B$3:$B$17=R$2)*données!$L$3:$R$17)*$R191)+(SUMPRODUCT((données!$L$2:$R$2=$I191)*(données!$A$3:$A$17=S$1)*(données!$B$3:$B$17=S$2)*données!$L$3:$R$17)*$S191)+(SUMPRODUCT((données!$L$2:$R$2=$I191)*(données!$A$3:$A$17=T$1)*(données!$B$3:$B$17=T$2)*données!$L$3:$R$17)*$T191)+(SUMPRODUCT((données!$L$2:$R$2=$I191)*(données!$A$3:$A$17=U$1)*(données!$B$3:$B$17=U$2)*données!$L$3:$R$17)*$U191)+(SUMPRODUCT((données!$L$2:$R$2=$I191)*(données!$A$3:$A$17=V$1)*(données!$B$3:$B$17=V$2)*données!$L$3:$R$17)*$V191)+(SUMPRODUCT((données!$L$2:$R$2=$I191)*(données!$A$3:$A$17=W$1)*(données!$B$3:$B$17=W$2)*données!$L$3:$R$17)*$W191)+(SUMPRODUCT((données!$L$2:$R$2=$I191)*(données!$A$3:$A$17=AA$1)*(données!$B$3:$B$17=AA$2)*données!$L$3:$R$17)*$AA191),2)</f>
        <v>0</v>
      </c>
      <c r="AE191" s="75" cm="1">
        <f t="array" aca="1" ref="AE191" ca="1">IFERROR(_xlfn.XLOOKUP(AE$1,INDIRECT("'"&amp;$A191&amp;"'!$a:$a"),INDIRECT("'"&amp;$A191&amp;"'!$f:$f"),FALSE),0)</f>
        <v>0</v>
      </c>
      <c r="AF191" s="75">
        <f t="shared" ca="1" si="33"/>
        <v>0</v>
      </c>
      <c r="AG191" s="75">
        <f t="shared" ca="1" si="34"/>
        <v>0</v>
      </c>
      <c r="AH191" s="74" cm="1">
        <f t="array" aca="1" ref="AH191" ca="1">IFERROR(_xlfn.XLOOKUP(AH$1,INDIRECT("'"&amp;$A191&amp;"'!$A:$A"),INDIRECT("'"&amp;$A191&amp;"'!$b:$b"),FALSE),0)</f>
        <v>0</v>
      </c>
      <c r="AI191" s="74">
        <f ca="1">IFERROR(_xlfn.XLOOKUP($I191,données!$A$33:$A$39,données!$D$33:$D$39,0),0)</f>
        <v>0</v>
      </c>
      <c r="AJ191" s="74">
        <f ca="1">IFERROR(_xlfn.XLOOKUP($I191,données!$A$33:$A$39,données!$E$33:$E$39,0),0)</f>
        <v>0</v>
      </c>
      <c r="AK191" s="74">
        <f ca="1">IFERROR(_xlfn.XLOOKUP($I191,données!$A$33:$A$39,données!$F$33:$F$39,0),0)</f>
        <v>0</v>
      </c>
      <c r="AL191" s="74">
        <f ca="1">IFERROR(_xlfn.XLOOKUP($I191,données!$A$33:$A$39,données!$G$33:$G$39,0),0)</f>
        <v>0</v>
      </c>
      <c r="AM191" s="74">
        <f ca="1">IFERROR(_xlfn.XLOOKUP($I191,données!$A$33:$A$39,données!$H$33:$H$39,0),0)</f>
        <v>0</v>
      </c>
      <c r="AN191" s="74"/>
      <c r="AO191" s="74"/>
      <c r="AP191" s="71"/>
      <c r="AQ191" s="82"/>
    </row>
    <row r="192" spans="1:43" s="68" customFormat="1" ht="14" x14ac:dyDescent="0.2">
      <c r="A192" s="71">
        <f t="shared" si="29"/>
        <v>188</v>
      </c>
      <c r="B192" s="71">
        <f t="shared" ca="1" si="35"/>
        <v>0</v>
      </c>
      <c r="C192" s="71">
        <f t="shared" ca="1" si="35"/>
        <v>0</v>
      </c>
      <c r="D192" s="71">
        <f t="shared" ca="1" si="35"/>
        <v>0</v>
      </c>
      <c r="E192" s="71">
        <f t="shared" ca="1" si="35"/>
        <v>0</v>
      </c>
      <c r="F192" s="71">
        <f t="shared" ca="1" si="37"/>
        <v>0</v>
      </c>
      <c r="G192" s="89">
        <f t="shared" ca="1" si="35"/>
        <v>0</v>
      </c>
      <c r="H192" s="72" cm="1">
        <f t="array" aca="1" ref="H192" ca="1">IFERROR(_xlfn.XLOOKUP(H$1,INDIRECT("'"&amp;$A192&amp;"'!$A:$A"),INDIRECT("'"&amp;$A192&amp;"'!$b:$b"),FALSE),0)</f>
        <v>0</v>
      </c>
      <c r="I192" s="71" cm="1">
        <f t="array" aca="1" ref="I192" ca="1">IFERROR(IF($H192="Oui",_xlfn.XLOOKUP(I$2,INDIRECT("'"&amp;$A192&amp;"'!$A:$A"),INDIRECT("'"&amp;$A192&amp;"'!$b:$b"),FALSE),_xlfn.XLOOKUP(I$1,INDIRECT("'"&amp;$A192&amp;"'!$C$19:$C$25"),INDIRECT("'"&amp;$A192&amp;"'!$A$19:$A$25"),données!$A$39)),0)</f>
        <v>0</v>
      </c>
      <c r="J192" s="73">
        <f t="shared" ca="1" si="31"/>
        <v>0</v>
      </c>
      <c r="K192" s="74">
        <f t="shared" ca="1" si="39"/>
        <v>0</v>
      </c>
      <c r="L192" s="74">
        <f t="shared" ca="1" si="39"/>
        <v>0</v>
      </c>
      <c r="M192" s="74">
        <f t="shared" ca="1" si="39"/>
        <v>0</v>
      </c>
      <c r="N192" s="74">
        <f t="shared" ca="1" si="39"/>
        <v>0</v>
      </c>
      <c r="O192" s="74">
        <f t="shared" ca="1" si="39"/>
        <v>0</v>
      </c>
      <c r="P192" s="74">
        <f t="shared" ca="1" si="39"/>
        <v>0</v>
      </c>
      <c r="Q192" s="74">
        <f t="shared" ca="1" si="39"/>
        <v>0</v>
      </c>
      <c r="R192" s="74">
        <f t="shared" ca="1" si="39"/>
        <v>0</v>
      </c>
      <c r="S192" s="74">
        <f t="shared" ca="1" si="39"/>
        <v>0</v>
      </c>
      <c r="T192" s="74">
        <f t="shared" ca="1" si="39"/>
        <v>0</v>
      </c>
      <c r="U192" s="74">
        <f t="shared" ca="1" si="39"/>
        <v>0</v>
      </c>
      <c r="V192" s="74">
        <f t="shared" ca="1" si="39"/>
        <v>0</v>
      </c>
      <c r="W192" s="74">
        <f t="shared" ca="1" si="39"/>
        <v>0</v>
      </c>
      <c r="X192" s="74">
        <f t="shared" ca="1" si="39"/>
        <v>0</v>
      </c>
      <c r="Y192" s="74">
        <f t="shared" ca="1" si="39"/>
        <v>0</v>
      </c>
      <c r="Z192" s="74">
        <f t="shared" ca="1" si="39"/>
        <v>0</v>
      </c>
      <c r="AA192" s="73">
        <f t="shared" ca="1" si="32"/>
        <v>0</v>
      </c>
      <c r="AB192" s="93"/>
      <c r="AC192" s="75">
        <f ca="1">ROUND(IF($H192="Oui",0,SUMIFS(données!$C$33:$C$39,données!$A$33:$A$39,$I192)),2)</f>
        <v>0</v>
      </c>
      <c r="AD192" s="75" cm="1">
        <f t="array" aca="1" ref="AD192" ca="1">ROUND((SUMPRODUCT((données!$L$2:$R$2=$I192)*(données!$A$3:$A$17=J$1)*(données!$B$3:$B$17=J$2)*données!$L$3:$R$17)*$J192)+(SUMPRODUCT((données!$L$2:$R$2=$I192)*(données!$A$3:$A$17=K$1)*(données!$B$3:$B$17=K$2)*données!$L$3:$R$17)*$K192)+(SUMPRODUCT((données!$L$2:$R$2=$I192)*(données!$A$3:$A$17=L$1)*(données!$B$3:$B$17=L$2)*données!$L$3:$R$17)*$L192)+(SUMPRODUCT((données!$L$2:$R$2=$I192)*(données!$A$3:$A$17=M$1)*(données!$B$3:$B$17=M$2)*données!$L$3:$R$17)*$M192)+(SUMPRODUCT((données!$L$2:$R$2=$I192)*(données!$A$3:$A$17=N$1)*(données!$B$3:$B$17=N$2)*données!$L$3:$R$17)*$N192)+(SUMPRODUCT((données!$L$2:$R$2=$I192)*(données!$A$3:$A$17=O$1)*(données!$B$3:$B$17=O$2)*données!$L$3:$R$17)*$O192)+(SUMPRODUCT((données!$L$2:$R$2=$I192)*(données!$A$3:$A$17=P$1)*(données!$B$3:$B$17=Q$2)*données!$L$3:$R$17)*$P192)+(SUMPRODUCT((données!$L$2:$R$2=$I192)*(données!$A$3:$A$17=Q$1)*(données!$B$3:$B$17=Q$2)*données!$L$3:$R$17)*$Q192)+(SUMPRODUCT((données!$L$2:$R$2=$I192)*(données!$A$3:$A$17=R$1)*(données!$B$3:$B$17=R$2)*données!$L$3:$R$17)*$R192)+(SUMPRODUCT((données!$L$2:$R$2=$I192)*(données!$A$3:$A$17=S$1)*(données!$B$3:$B$17=S$2)*données!$L$3:$R$17)*$S192)+(SUMPRODUCT((données!$L$2:$R$2=$I192)*(données!$A$3:$A$17=T$1)*(données!$B$3:$B$17=T$2)*données!$L$3:$R$17)*$T192)+(SUMPRODUCT((données!$L$2:$R$2=$I192)*(données!$A$3:$A$17=U$1)*(données!$B$3:$B$17=U$2)*données!$L$3:$R$17)*$U192)+(SUMPRODUCT((données!$L$2:$R$2=$I192)*(données!$A$3:$A$17=V$1)*(données!$B$3:$B$17=V$2)*données!$L$3:$R$17)*$V192)+(SUMPRODUCT((données!$L$2:$R$2=$I192)*(données!$A$3:$A$17=W$1)*(données!$B$3:$B$17=W$2)*données!$L$3:$R$17)*$W192)+(SUMPRODUCT((données!$L$2:$R$2=$I192)*(données!$A$3:$A$17=AA$1)*(données!$B$3:$B$17=AA$2)*données!$L$3:$R$17)*$AA192),2)</f>
        <v>0</v>
      </c>
      <c r="AE192" s="75" cm="1">
        <f t="array" aca="1" ref="AE192" ca="1">IFERROR(_xlfn.XLOOKUP(AE$1,INDIRECT("'"&amp;$A192&amp;"'!$a:$a"),INDIRECT("'"&amp;$A192&amp;"'!$f:$f"),FALSE),0)</f>
        <v>0</v>
      </c>
      <c r="AF192" s="75">
        <f t="shared" ca="1" si="33"/>
        <v>0</v>
      </c>
      <c r="AG192" s="75">
        <f t="shared" ca="1" si="34"/>
        <v>0</v>
      </c>
      <c r="AH192" s="74" cm="1">
        <f t="array" aca="1" ref="AH192" ca="1">IFERROR(_xlfn.XLOOKUP(AH$1,INDIRECT("'"&amp;$A192&amp;"'!$A:$A"),INDIRECT("'"&amp;$A192&amp;"'!$b:$b"),FALSE),0)</f>
        <v>0</v>
      </c>
      <c r="AI192" s="74">
        <f ca="1">IFERROR(_xlfn.XLOOKUP($I192,données!$A$33:$A$39,données!$D$33:$D$39,0),0)</f>
        <v>0</v>
      </c>
      <c r="AJ192" s="74">
        <f ca="1">IFERROR(_xlfn.XLOOKUP($I192,données!$A$33:$A$39,données!$E$33:$E$39,0),0)</f>
        <v>0</v>
      </c>
      <c r="AK192" s="74">
        <f ca="1">IFERROR(_xlfn.XLOOKUP($I192,données!$A$33:$A$39,données!$F$33:$F$39,0),0)</f>
        <v>0</v>
      </c>
      <c r="AL192" s="74">
        <f ca="1">IFERROR(_xlfn.XLOOKUP($I192,données!$A$33:$A$39,données!$G$33:$G$39,0),0)</f>
        <v>0</v>
      </c>
      <c r="AM192" s="74">
        <f ca="1">IFERROR(_xlfn.XLOOKUP($I192,données!$A$33:$A$39,données!$H$33:$H$39,0),0)</f>
        <v>0</v>
      </c>
      <c r="AN192" s="74"/>
      <c r="AO192" s="74"/>
      <c r="AP192" s="71"/>
      <c r="AQ192" s="82"/>
    </row>
    <row r="193" spans="1:43" s="68" customFormat="1" ht="14" x14ac:dyDescent="0.2">
      <c r="A193" s="71">
        <f t="shared" si="29"/>
        <v>189</v>
      </c>
      <c r="B193" s="71">
        <f t="shared" ca="1" si="35"/>
        <v>0</v>
      </c>
      <c r="C193" s="71">
        <f t="shared" ca="1" si="35"/>
        <v>0</v>
      </c>
      <c r="D193" s="71">
        <f t="shared" ca="1" si="35"/>
        <v>0</v>
      </c>
      <c r="E193" s="71">
        <f t="shared" ca="1" si="35"/>
        <v>0</v>
      </c>
      <c r="F193" s="71">
        <f t="shared" ca="1" si="37"/>
        <v>0</v>
      </c>
      <c r="G193" s="89">
        <f t="shared" ca="1" si="35"/>
        <v>0</v>
      </c>
      <c r="H193" s="72" cm="1">
        <f t="array" aca="1" ref="H193" ca="1">IFERROR(_xlfn.XLOOKUP(H$1,INDIRECT("'"&amp;$A193&amp;"'!$A:$A"),INDIRECT("'"&amp;$A193&amp;"'!$b:$b"),FALSE),0)</f>
        <v>0</v>
      </c>
      <c r="I193" s="71" cm="1">
        <f t="array" aca="1" ref="I193" ca="1">IFERROR(IF($H193="Oui",_xlfn.XLOOKUP(I$2,INDIRECT("'"&amp;$A193&amp;"'!$A:$A"),INDIRECT("'"&amp;$A193&amp;"'!$b:$b"),FALSE),_xlfn.XLOOKUP(I$1,INDIRECT("'"&amp;$A193&amp;"'!$C$19:$C$25"),INDIRECT("'"&amp;$A193&amp;"'!$A$19:$A$25"),données!$A$39)),0)</f>
        <v>0</v>
      </c>
      <c r="J193" s="73">
        <f t="shared" ca="1" si="31"/>
        <v>0</v>
      </c>
      <c r="K193" s="74">
        <f t="shared" ca="1" si="39"/>
        <v>0</v>
      </c>
      <c r="L193" s="74">
        <f t="shared" ca="1" si="39"/>
        <v>0</v>
      </c>
      <c r="M193" s="74">
        <f t="shared" ca="1" si="39"/>
        <v>0</v>
      </c>
      <c r="N193" s="74">
        <f t="shared" ca="1" si="39"/>
        <v>0</v>
      </c>
      <c r="O193" s="74">
        <f t="shared" ca="1" si="39"/>
        <v>0</v>
      </c>
      <c r="P193" s="74">
        <f t="shared" ca="1" si="39"/>
        <v>0</v>
      </c>
      <c r="Q193" s="74">
        <f t="shared" ca="1" si="39"/>
        <v>0</v>
      </c>
      <c r="R193" s="74">
        <f t="shared" ca="1" si="39"/>
        <v>0</v>
      </c>
      <c r="S193" s="74">
        <f t="shared" ca="1" si="39"/>
        <v>0</v>
      </c>
      <c r="T193" s="74">
        <f t="shared" ca="1" si="39"/>
        <v>0</v>
      </c>
      <c r="U193" s="74">
        <f t="shared" ca="1" si="39"/>
        <v>0</v>
      </c>
      <c r="V193" s="74">
        <f t="shared" ca="1" si="39"/>
        <v>0</v>
      </c>
      <c r="W193" s="74">
        <f t="shared" ca="1" si="39"/>
        <v>0</v>
      </c>
      <c r="X193" s="74">
        <f t="shared" ca="1" si="39"/>
        <v>0</v>
      </c>
      <c r="Y193" s="74">
        <f t="shared" ca="1" si="39"/>
        <v>0</v>
      </c>
      <c r="Z193" s="74">
        <f t="shared" ca="1" si="39"/>
        <v>0</v>
      </c>
      <c r="AA193" s="73">
        <f t="shared" ca="1" si="32"/>
        <v>0</v>
      </c>
      <c r="AB193" s="93"/>
      <c r="AC193" s="75">
        <f ca="1">ROUND(IF($H193="Oui",0,SUMIFS(données!$C$33:$C$39,données!$A$33:$A$39,$I193)),2)</f>
        <v>0</v>
      </c>
      <c r="AD193" s="75" cm="1">
        <f t="array" aca="1" ref="AD193" ca="1">ROUND((SUMPRODUCT((données!$L$2:$R$2=$I193)*(données!$A$3:$A$17=J$1)*(données!$B$3:$B$17=J$2)*données!$L$3:$R$17)*$J193)+(SUMPRODUCT((données!$L$2:$R$2=$I193)*(données!$A$3:$A$17=K$1)*(données!$B$3:$B$17=K$2)*données!$L$3:$R$17)*$K193)+(SUMPRODUCT((données!$L$2:$R$2=$I193)*(données!$A$3:$A$17=L$1)*(données!$B$3:$B$17=L$2)*données!$L$3:$R$17)*$L193)+(SUMPRODUCT((données!$L$2:$R$2=$I193)*(données!$A$3:$A$17=M$1)*(données!$B$3:$B$17=M$2)*données!$L$3:$R$17)*$M193)+(SUMPRODUCT((données!$L$2:$R$2=$I193)*(données!$A$3:$A$17=N$1)*(données!$B$3:$B$17=N$2)*données!$L$3:$R$17)*$N193)+(SUMPRODUCT((données!$L$2:$R$2=$I193)*(données!$A$3:$A$17=O$1)*(données!$B$3:$B$17=O$2)*données!$L$3:$R$17)*$O193)+(SUMPRODUCT((données!$L$2:$R$2=$I193)*(données!$A$3:$A$17=P$1)*(données!$B$3:$B$17=Q$2)*données!$L$3:$R$17)*$P193)+(SUMPRODUCT((données!$L$2:$R$2=$I193)*(données!$A$3:$A$17=Q$1)*(données!$B$3:$B$17=Q$2)*données!$L$3:$R$17)*$Q193)+(SUMPRODUCT((données!$L$2:$R$2=$I193)*(données!$A$3:$A$17=R$1)*(données!$B$3:$B$17=R$2)*données!$L$3:$R$17)*$R193)+(SUMPRODUCT((données!$L$2:$R$2=$I193)*(données!$A$3:$A$17=S$1)*(données!$B$3:$B$17=S$2)*données!$L$3:$R$17)*$S193)+(SUMPRODUCT((données!$L$2:$R$2=$I193)*(données!$A$3:$A$17=T$1)*(données!$B$3:$B$17=T$2)*données!$L$3:$R$17)*$T193)+(SUMPRODUCT((données!$L$2:$R$2=$I193)*(données!$A$3:$A$17=U$1)*(données!$B$3:$B$17=U$2)*données!$L$3:$R$17)*$U193)+(SUMPRODUCT((données!$L$2:$R$2=$I193)*(données!$A$3:$A$17=V$1)*(données!$B$3:$B$17=V$2)*données!$L$3:$R$17)*$V193)+(SUMPRODUCT((données!$L$2:$R$2=$I193)*(données!$A$3:$A$17=W$1)*(données!$B$3:$B$17=W$2)*données!$L$3:$R$17)*$W193)+(SUMPRODUCT((données!$L$2:$R$2=$I193)*(données!$A$3:$A$17=AA$1)*(données!$B$3:$B$17=AA$2)*données!$L$3:$R$17)*$AA193),2)</f>
        <v>0</v>
      </c>
      <c r="AE193" s="75" cm="1">
        <f t="array" aca="1" ref="AE193" ca="1">IFERROR(_xlfn.XLOOKUP(AE$1,INDIRECT("'"&amp;$A193&amp;"'!$a:$a"),INDIRECT("'"&amp;$A193&amp;"'!$f:$f"),FALSE),0)</f>
        <v>0</v>
      </c>
      <c r="AF193" s="75">
        <f t="shared" ca="1" si="33"/>
        <v>0</v>
      </c>
      <c r="AG193" s="75">
        <f t="shared" ca="1" si="34"/>
        <v>0</v>
      </c>
      <c r="AH193" s="74" cm="1">
        <f t="array" aca="1" ref="AH193" ca="1">IFERROR(_xlfn.XLOOKUP(AH$1,INDIRECT("'"&amp;$A193&amp;"'!$A:$A"),INDIRECT("'"&amp;$A193&amp;"'!$b:$b"),FALSE),0)</f>
        <v>0</v>
      </c>
      <c r="AI193" s="74">
        <f ca="1">IFERROR(_xlfn.XLOOKUP($I193,données!$A$33:$A$39,données!$D$33:$D$39,0),0)</f>
        <v>0</v>
      </c>
      <c r="AJ193" s="74">
        <f ca="1">IFERROR(_xlfn.XLOOKUP($I193,données!$A$33:$A$39,données!$E$33:$E$39,0),0)</f>
        <v>0</v>
      </c>
      <c r="AK193" s="74">
        <f ca="1">IFERROR(_xlfn.XLOOKUP($I193,données!$A$33:$A$39,données!$F$33:$F$39,0),0)</f>
        <v>0</v>
      </c>
      <c r="AL193" s="74">
        <f ca="1">IFERROR(_xlfn.XLOOKUP($I193,données!$A$33:$A$39,données!$G$33:$G$39,0),0)</f>
        <v>0</v>
      </c>
      <c r="AM193" s="74">
        <f ca="1">IFERROR(_xlfn.XLOOKUP($I193,données!$A$33:$A$39,données!$H$33:$H$39,0),0)</f>
        <v>0</v>
      </c>
      <c r="AN193" s="74"/>
      <c r="AO193" s="74"/>
      <c r="AP193" s="71"/>
      <c r="AQ193" s="82"/>
    </row>
    <row r="194" spans="1:43" s="68" customFormat="1" ht="14" x14ac:dyDescent="0.2">
      <c r="A194" s="71">
        <f t="shared" si="29"/>
        <v>190</v>
      </c>
      <c r="B194" s="71">
        <f t="shared" ref="B194:G244" ca="1" si="40">IFERROR(VLOOKUP(B$1,INDIRECT("'"&amp;$A194&amp;"'!$B:$E"),3,FALSE),0)</f>
        <v>0</v>
      </c>
      <c r="C194" s="71">
        <f t="shared" ca="1" si="40"/>
        <v>0</v>
      </c>
      <c r="D194" s="71">
        <f t="shared" ca="1" si="40"/>
        <v>0</v>
      </c>
      <c r="E194" s="71">
        <f t="shared" ca="1" si="40"/>
        <v>0</v>
      </c>
      <c r="F194" s="71">
        <f t="shared" ca="1" si="37"/>
        <v>0</v>
      </c>
      <c r="G194" s="89">
        <f t="shared" ca="1" si="40"/>
        <v>0</v>
      </c>
      <c r="H194" s="72" cm="1">
        <f t="array" aca="1" ref="H194" ca="1">IFERROR(_xlfn.XLOOKUP(H$1,INDIRECT("'"&amp;$A194&amp;"'!$A:$A"),INDIRECT("'"&amp;$A194&amp;"'!$b:$b"),FALSE),0)</f>
        <v>0</v>
      </c>
      <c r="I194" s="71" cm="1">
        <f t="array" aca="1" ref="I194" ca="1">IFERROR(IF($H194="Oui",_xlfn.XLOOKUP(I$2,INDIRECT("'"&amp;$A194&amp;"'!$A:$A"),INDIRECT("'"&amp;$A194&amp;"'!$b:$b"),FALSE),_xlfn.XLOOKUP(I$1,INDIRECT("'"&amp;$A194&amp;"'!$C$19:$C$25"),INDIRECT("'"&amp;$A194&amp;"'!$A$19:$A$25"),données!$A$39)),0)</f>
        <v>0</v>
      </c>
      <c r="J194" s="73">
        <f t="shared" ca="1" si="31"/>
        <v>0</v>
      </c>
      <c r="K194" s="74">
        <f t="shared" ca="1" si="39"/>
        <v>0</v>
      </c>
      <c r="L194" s="74">
        <f t="shared" ca="1" si="39"/>
        <v>0</v>
      </c>
      <c r="M194" s="74">
        <f t="shared" ca="1" si="39"/>
        <v>0</v>
      </c>
      <c r="N194" s="74">
        <f t="shared" ca="1" si="39"/>
        <v>0</v>
      </c>
      <c r="O194" s="74">
        <f t="shared" ca="1" si="39"/>
        <v>0</v>
      </c>
      <c r="P194" s="74">
        <f t="shared" ca="1" si="39"/>
        <v>0</v>
      </c>
      <c r="Q194" s="74">
        <f t="shared" ca="1" si="39"/>
        <v>0</v>
      </c>
      <c r="R194" s="74">
        <f t="shared" ca="1" si="39"/>
        <v>0</v>
      </c>
      <c r="S194" s="74">
        <f t="shared" ca="1" si="39"/>
        <v>0</v>
      </c>
      <c r="T194" s="74">
        <f t="shared" ca="1" si="39"/>
        <v>0</v>
      </c>
      <c r="U194" s="74">
        <f t="shared" ca="1" si="39"/>
        <v>0</v>
      </c>
      <c r="V194" s="74">
        <f t="shared" ca="1" si="39"/>
        <v>0</v>
      </c>
      <c r="W194" s="74">
        <f t="shared" ca="1" si="39"/>
        <v>0</v>
      </c>
      <c r="X194" s="74">
        <f t="shared" ca="1" si="39"/>
        <v>0</v>
      </c>
      <c r="Y194" s="74">
        <f t="shared" ca="1" si="39"/>
        <v>0</v>
      </c>
      <c r="Z194" s="74">
        <f t="shared" ca="1" si="39"/>
        <v>0</v>
      </c>
      <c r="AA194" s="73">
        <f t="shared" ca="1" si="32"/>
        <v>0</v>
      </c>
      <c r="AB194" s="93"/>
      <c r="AC194" s="75">
        <f ca="1">ROUND(IF($H194="Oui",0,SUMIFS(données!$C$33:$C$39,données!$A$33:$A$39,$I194)),2)</f>
        <v>0</v>
      </c>
      <c r="AD194" s="75" cm="1">
        <f t="array" aca="1" ref="AD194" ca="1">ROUND((SUMPRODUCT((données!$L$2:$R$2=$I194)*(données!$A$3:$A$17=J$1)*(données!$B$3:$B$17=J$2)*données!$L$3:$R$17)*$J194)+(SUMPRODUCT((données!$L$2:$R$2=$I194)*(données!$A$3:$A$17=K$1)*(données!$B$3:$B$17=K$2)*données!$L$3:$R$17)*$K194)+(SUMPRODUCT((données!$L$2:$R$2=$I194)*(données!$A$3:$A$17=L$1)*(données!$B$3:$B$17=L$2)*données!$L$3:$R$17)*$L194)+(SUMPRODUCT((données!$L$2:$R$2=$I194)*(données!$A$3:$A$17=M$1)*(données!$B$3:$B$17=M$2)*données!$L$3:$R$17)*$M194)+(SUMPRODUCT((données!$L$2:$R$2=$I194)*(données!$A$3:$A$17=N$1)*(données!$B$3:$B$17=N$2)*données!$L$3:$R$17)*$N194)+(SUMPRODUCT((données!$L$2:$R$2=$I194)*(données!$A$3:$A$17=O$1)*(données!$B$3:$B$17=O$2)*données!$L$3:$R$17)*$O194)+(SUMPRODUCT((données!$L$2:$R$2=$I194)*(données!$A$3:$A$17=P$1)*(données!$B$3:$B$17=Q$2)*données!$L$3:$R$17)*$P194)+(SUMPRODUCT((données!$L$2:$R$2=$I194)*(données!$A$3:$A$17=Q$1)*(données!$B$3:$B$17=Q$2)*données!$L$3:$R$17)*$Q194)+(SUMPRODUCT((données!$L$2:$R$2=$I194)*(données!$A$3:$A$17=R$1)*(données!$B$3:$B$17=R$2)*données!$L$3:$R$17)*$R194)+(SUMPRODUCT((données!$L$2:$R$2=$I194)*(données!$A$3:$A$17=S$1)*(données!$B$3:$B$17=S$2)*données!$L$3:$R$17)*$S194)+(SUMPRODUCT((données!$L$2:$R$2=$I194)*(données!$A$3:$A$17=T$1)*(données!$B$3:$B$17=T$2)*données!$L$3:$R$17)*$T194)+(SUMPRODUCT((données!$L$2:$R$2=$I194)*(données!$A$3:$A$17=U$1)*(données!$B$3:$B$17=U$2)*données!$L$3:$R$17)*$U194)+(SUMPRODUCT((données!$L$2:$R$2=$I194)*(données!$A$3:$A$17=V$1)*(données!$B$3:$B$17=V$2)*données!$L$3:$R$17)*$V194)+(SUMPRODUCT((données!$L$2:$R$2=$I194)*(données!$A$3:$A$17=W$1)*(données!$B$3:$B$17=W$2)*données!$L$3:$R$17)*$W194)+(SUMPRODUCT((données!$L$2:$R$2=$I194)*(données!$A$3:$A$17=AA$1)*(données!$B$3:$B$17=AA$2)*données!$L$3:$R$17)*$AA194),2)</f>
        <v>0</v>
      </c>
      <c r="AE194" s="75" cm="1">
        <f t="array" aca="1" ref="AE194" ca="1">IFERROR(_xlfn.XLOOKUP(AE$1,INDIRECT("'"&amp;$A194&amp;"'!$a:$a"),INDIRECT("'"&amp;$A194&amp;"'!$f:$f"),FALSE),0)</f>
        <v>0</v>
      </c>
      <c r="AF194" s="75">
        <f t="shared" ca="1" si="33"/>
        <v>0</v>
      </c>
      <c r="AG194" s="75">
        <f t="shared" ca="1" si="34"/>
        <v>0</v>
      </c>
      <c r="AH194" s="74" cm="1">
        <f t="array" aca="1" ref="AH194" ca="1">IFERROR(_xlfn.XLOOKUP(AH$1,INDIRECT("'"&amp;$A194&amp;"'!$A:$A"),INDIRECT("'"&amp;$A194&amp;"'!$b:$b"),FALSE),0)</f>
        <v>0</v>
      </c>
      <c r="AI194" s="74">
        <f ca="1">IFERROR(_xlfn.XLOOKUP($I194,données!$A$33:$A$39,données!$D$33:$D$39,0),0)</f>
        <v>0</v>
      </c>
      <c r="AJ194" s="74">
        <f ca="1">IFERROR(_xlfn.XLOOKUP($I194,données!$A$33:$A$39,données!$E$33:$E$39,0),0)</f>
        <v>0</v>
      </c>
      <c r="AK194" s="74">
        <f ca="1">IFERROR(_xlfn.XLOOKUP($I194,données!$A$33:$A$39,données!$F$33:$F$39,0),0)</f>
        <v>0</v>
      </c>
      <c r="AL194" s="74">
        <f ca="1">IFERROR(_xlfn.XLOOKUP($I194,données!$A$33:$A$39,données!$G$33:$G$39,0),0)</f>
        <v>0</v>
      </c>
      <c r="AM194" s="74">
        <f ca="1">IFERROR(_xlfn.XLOOKUP($I194,données!$A$33:$A$39,données!$H$33:$H$39,0),0)</f>
        <v>0</v>
      </c>
      <c r="AN194" s="74"/>
      <c r="AO194" s="74"/>
      <c r="AP194" s="71"/>
      <c r="AQ194" s="82"/>
    </row>
    <row r="195" spans="1:43" s="68" customFormat="1" ht="14" x14ac:dyDescent="0.2">
      <c r="A195" s="71">
        <f t="shared" si="29"/>
        <v>191</v>
      </c>
      <c r="B195" s="71">
        <f t="shared" ca="1" si="40"/>
        <v>0</v>
      </c>
      <c r="C195" s="71">
        <f t="shared" ca="1" si="40"/>
        <v>0</v>
      </c>
      <c r="D195" s="71">
        <f t="shared" ca="1" si="40"/>
        <v>0</v>
      </c>
      <c r="E195" s="71">
        <f t="shared" ca="1" si="40"/>
        <v>0</v>
      </c>
      <c r="F195" s="71">
        <f t="shared" ca="1" si="37"/>
        <v>0</v>
      </c>
      <c r="G195" s="89">
        <f t="shared" ca="1" si="40"/>
        <v>0</v>
      </c>
      <c r="H195" s="72" cm="1">
        <f t="array" aca="1" ref="H195" ca="1">IFERROR(_xlfn.XLOOKUP(H$1,INDIRECT("'"&amp;$A195&amp;"'!$A:$A"),INDIRECT("'"&amp;$A195&amp;"'!$b:$b"),FALSE),0)</f>
        <v>0</v>
      </c>
      <c r="I195" s="71" cm="1">
        <f t="array" aca="1" ref="I195" ca="1">IFERROR(IF($H195="Oui",_xlfn.XLOOKUP(I$2,INDIRECT("'"&amp;$A195&amp;"'!$A:$A"),INDIRECT("'"&amp;$A195&amp;"'!$b:$b"),FALSE),_xlfn.XLOOKUP(I$1,INDIRECT("'"&amp;$A195&amp;"'!$C$19:$C$25"),INDIRECT("'"&amp;$A195&amp;"'!$A$19:$A$25"),données!$A$39)),0)</f>
        <v>0</v>
      </c>
      <c r="J195" s="73">
        <f t="shared" ca="1" si="31"/>
        <v>0</v>
      </c>
      <c r="K195" s="74">
        <f t="shared" ca="1" si="39"/>
        <v>0</v>
      </c>
      <c r="L195" s="74">
        <f t="shared" ca="1" si="39"/>
        <v>0</v>
      </c>
      <c r="M195" s="74">
        <f t="shared" ca="1" si="39"/>
        <v>0</v>
      </c>
      <c r="N195" s="74">
        <f t="shared" ca="1" si="39"/>
        <v>0</v>
      </c>
      <c r="O195" s="74">
        <f t="shared" ca="1" si="39"/>
        <v>0</v>
      </c>
      <c r="P195" s="74">
        <f t="shared" ca="1" si="39"/>
        <v>0</v>
      </c>
      <c r="Q195" s="74">
        <f t="shared" ca="1" si="39"/>
        <v>0</v>
      </c>
      <c r="R195" s="74">
        <f t="shared" ca="1" si="39"/>
        <v>0</v>
      </c>
      <c r="S195" s="74">
        <f t="shared" ca="1" si="39"/>
        <v>0</v>
      </c>
      <c r="T195" s="74">
        <f t="shared" ca="1" si="39"/>
        <v>0</v>
      </c>
      <c r="U195" s="74">
        <f t="shared" ca="1" si="39"/>
        <v>0</v>
      </c>
      <c r="V195" s="74">
        <f t="shared" ca="1" si="39"/>
        <v>0</v>
      </c>
      <c r="W195" s="74">
        <f t="shared" ca="1" si="39"/>
        <v>0</v>
      </c>
      <c r="X195" s="74">
        <f t="shared" ca="1" si="39"/>
        <v>0</v>
      </c>
      <c r="Y195" s="74">
        <f t="shared" ca="1" si="39"/>
        <v>0</v>
      </c>
      <c r="Z195" s="74">
        <f t="shared" ca="1" si="39"/>
        <v>0</v>
      </c>
      <c r="AA195" s="73">
        <f t="shared" ca="1" si="32"/>
        <v>0</v>
      </c>
      <c r="AB195" s="93"/>
      <c r="AC195" s="75">
        <f ca="1">ROUND(IF($H195="Oui",0,SUMIFS(données!$C$33:$C$39,données!$A$33:$A$39,$I195)),2)</f>
        <v>0</v>
      </c>
      <c r="AD195" s="75" cm="1">
        <f t="array" aca="1" ref="AD195" ca="1">ROUND((SUMPRODUCT((données!$L$2:$R$2=$I195)*(données!$A$3:$A$17=J$1)*(données!$B$3:$B$17=J$2)*données!$L$3:$R$17)*$J195)+(SUMPRODUCT((données!$L$2:$R$2=$I195)*(données!$A$3:$A$17=K$1)*(données!$B$3:$B$17=K$2)*données!$L$3:$R$17)*$K195)+(SUMPRODUCT((données!$L$2:$R$2=$I195)*(données!$A$3:$A$17=L$1)*(données!$B$3:$B$17=L$2)*données!$L$3:$R$17)*$L195)+(SUMPRODUCT((données!$L$2:$R$2=$I195)*(données!$A$3:$A$17=M$1)*(données!$B$3:$B$17=M$2)*données!$L$3:$R$17)*$M195)+(SUMPRODUCT((données!$L$2:$R$2=$I195)*(données!$A$3:$A$17=N$1)*(données!$B$3:$B$17=N$2)*données!$L$3:$R$17)*$N195)+(SUMPRODUCT((données!$L$2:$R$2=$I195)*(données!$A$3:$A$17=O$1)*(données!$B$3:$B$17=O$2)*données!$L$3:$R$17)*$O195)+(SUMPRODUCT((données!$L$2:$R$2=$I195)*(données!$A$3:$A$17=P$1)*(données!$B$3:$B$17=Q$2)*données!$L$3:$R$17)*$P195)+(SUMPRODUCT((données!$L$2:$R$2=$I195)*(données!$A$3:$A$17=Q$1)*(données!$B$3:$B$17=Q$2)*données!$L$3:$R$17)*$Q195)+(SUMPRODUCT((données!$L$2:$R$2=$I195)*(données!$A$3:$A$17=R$1)*(données!$B$3:$B$17=R$2)*données!$L$3:$R$17)*$R195)+(SUMPRODUCT((données!$L$2:$R$2=$I195)*(données!$A$3:$A$17=S$1)*(données!$B$3:$B$17=S$2)*données!$L$3:$R$17)*$S195)+(SUMPRODUCT((données!$L$2:$R$2=$I195)*(données!$A$3:$A$17=T$1)*(données!$B$3:$B$17=T$2)*données!$L$3:$R$17)*$T195)+(SUMPRODUCT((données!$L$2:$R$2=$I195)*(données!$A$3:$A$17=U$1)*(données!$B$3:$B$17=U$2)*données!$L$3:$R$17)*$U195)+(SUMPRODUCT((données!$L$2:$R$2=$I195)*(données!$A$3:$A$17=V$1)*(données!$B$3:$B$17=V$2)*données!$L$3:$R$17)*$V195)+(SUMPRODUCT((données!$L$2:$R$2=$I195)*(données!$A$3:$A$17=W$1)*(données!$B$3:$B$17=W$2)*données!$L$3:$R$17)*$W195)+(SUMPRODUCT((données!$L$2:$R$2=$I195)*(données!$A$3:$A$17=AA$1)*(données!$B$3:$B$17=AA$2)*données!$L$3:$R$17)*$AA195),2)</f>
        <v>0</v>
      </c>
      <c r="AE195" s="75" cm="1">
        <f t="array" aca="1" ref="AE195" ca="1">IFERROR(_xlfn.XLOOKUP(AE$1,INDIRECT("'"&amp;$A195&amp;"'!$a:$a"),INDIRECT("'"&amp;$A195&amp;"'!$f:$f"),FALSE),0)</f>
        <v>0</v>
      </c>
      <c r="AF195" s="75">
        <f t="shared" ca="1" si="33"/>
        <v>0</v>
      </c>
      <c r="AG195" s="75">
        <f t="shared" ca="1" si="34"/>
        <v>0</v>
      </c>
      <c r="AH195" s="74" cm="1">
        <f t="array" aca="1" ref="AH195" ca="1">IFERROR(_xlfn.XLOOKUP(AH$1,INDIRECT("'"&amp;$A195&amp;"'!$A:$A"),INDIRECT("'"&amp;$A195&amp;"'!$b:$b"),FALSE),0)</f>
        <v>0</v>
      </c>
      <c r="AI195" s="74">
        <f ca="1">IFERROR(_xlfn.XLOOKUP($I195,données!$A$33:$A$39,données!$D$33:$D$39,0),0)</f>
        <v>0</v>
      </c>
      <c r="AJ195" s="74">
        <f ca="1">IFERROR(_xlfn.XLOOKUP($I195,données!$A$33:$A$39,données!$E$33:$E$39,0),0)</f>
        <v>0</v>
      </c>
      <c r="AK195" s="74">
        <f ca="1">IFERROR(_xlfn.XLOOKUP($I195,données!$A$33:$A$39,données!$F$33:$F$39,0),0)</f>
        <v>0</v>
      </c>
      <c r="AL195" s="74">
        <f ca="1">IFERROR(_xlfn.XLOOKUP($I195,données!$A$33:$A$39,données!$G$33:$G$39,0),0)</f>
        <v>0</v>
      </c>
      <c r="AM195" s="74">
        <f ca="1">IFERROR(_xlfn.XLOOKUP($I195,données!$A$33:$A$39,données!$H$33:$H$39,0),0)</f>
        <v>0</v>
      </c>
      <c r="AN195" s="74"/>
      <c r="AO195" s="74"/>
      <c r="AP195" s="71"/>
      <c r="AQ195" s="82"/>
    </row>
    <row r="196" spans="1:43" s="68" customFormat="1" ht="14" x14ac:dyDescent="0.2">
      <c r="A196" s="71">
        <f t="shared" si="29"/>
        <v>192</v>
      </c>
      <c r="B196" s="71">
        <f t="shared" ca="1" si="40"/>
        <v>0</v>
      </c>
      <c r="C196" s="71">
        <f t="shared" ca="1" si="40"/>
        <v>0</v>
      </c>
      <c r="D196" s="71">
        <f t="shared" ca="1" si="40"/>
        <v>0</v>
      </c>
      <c r="E196" s="71">
        <f t="shared" ca="1" si="40"/>
        <v>0</v>
      </c>
      <c r="F196" s="71">
        <f t="shared" ca="1" si="37"/>
        <v>0</v>
      </c>
      <c r="G196" s="89">
        <f t="shared" ca="1" si="40"/>
        <v>0</v>
      </c>
      <c r="H196" s="72" cm="1">
        <f t="array" aca="1" ref="H196" ca="1">IFERROR(_xlfn.XLOOKUP(H$1,INDIRECT("'"&amp;$A196&amp;"'!$A:$A"),INDIRECT("'"&amp;$A196&amp;"'!$b:$b"),FALSE),0)</f>
        <v>0</v>
      </c>
      <c r="I196" s="71" cm="1">
        <f t="array" aca="1" ref="I196" ca="1">IFERROR(IF($H196="Oui",_xlfn.XLOOKUP(I$2,INDIRECT("'"&amp;$A196&amp;"'!$A:$A"),INDIRECT("'"&amp;$A196&amp;"'!$b:$b"),FALSE),_xlfn.XLOOKUP(I$1,INDIRECT("'"&amp;$A196&amp;"'!$C$19:$C$25"),INDIRECT("'"&amp;$A196&amp;"'!$A$19:$A$25"),données!$A$39)),0)</f>
        <v>0</v>
      </c>
      <c r="J196" s="73">
        <f t="shared" ca="1" si="31"/>
        <v>0</v>
      </c>
      <c r="K196" s="74">
        <f t="shared" ca="1" si="39"/>
        <v>0</v>
      </c>
      <c r="L196" s="74">
        <f t="shared" ca="1" si="39"/>
        <v>0</v>
      </c>
      <c r="M196" s="74">
        <f t="shared" ca="1" si="39"/>
        <v>0</v>
      </c>
      <c r="N196" s="74">
        <f t="shared" ca="1" si="39"/>
        <v>0</v>
      </c>
      <c r="O196" s="74">
        <f t="shared" ref="K196:Z212" ca="1" si="41">IFERROR(SUMIFS(INDIRECT("'"&amp;$A196&amp;"'!$C$30:$C$45"),INDIRECT("'"&amp;$A196&amp;"'!$A$30:$A$45"),O$1,INDIRECT("'"&amp;$A196&amp;"'!$B$30:$B$45"),O$2),0)</f>
        <v>0</v>
      </c>
      <c r="P196" s="74">
        <f t="shared" ca="1" si="41"/>
        <v>0</v>
      </c>
      <c r="Q196" s="74">
        <f t="shared" ca="1" si="41"/>
        <v>0</v>
      </c>
      <c r="R196" s="74">
        <f t="shared" ca="1" si="41"/>
        <v>0</v>
      </c>
      <c r="S196" s="74">
        <f t="shared" ca="1" si="41"/>
        <v>0</v>
      </c>
      <c r="T196" s="74">
        <f t="shared" ca="1" si="41"/>
        <v>0</v>
      </c>
      <c r="U196" s="74">
        <f t="shared" ca="1" si="41"/>
        <v>0</v>
      </c>
      <c r="V196" s="74">
        <f t="shared" ca="1" si="41"/>
        <v>0</v>
      </c>
      <c r="W196" s="74">
        <f t="shared" ca="1" si="41"/>
        <v>0</v>
      </c>
      <c r="X196" s="74">
        <f t="shared" ca="1" si="41"/>
        <v>0</v>
      </c>
      <c r="Y196" s="74">
        <f t="shared" ca="1" si="41"/>
        <v>0</v>
      </c>
      <c r="Z196" s="74">
        <f t="shared" ca="1" si="41"/>
        <v>0</v>
      </c>
      <c r="AA196" s="73">
        <f t="shared" ca="1" si="32"/>
        <v>0</v>
      </c>
      <c r="AB196" s="93"/>
      <c r="AC196" s="75">
        <f ca="1">ROUND(IF($H196="Oui",0,SUMIFS(données!$C$33:$C$39,données!$A$33:$A$39,$I196)),2)</f>
        <v>0</v>
      </c>
      <c r="AD196" s="75" cm="1">
        <f t="array" aca="1" ref="AD196" ca="1">ROUND((SUMPRODUCT((données!$L$2:$R$2=$I196)*(données!$A$3:$A$17=J$1)*(données!$B$3:$B$17=J$2)*données!$L$3:$R$17)*$J196)+(SUMPRODUCT((données!$L$2:$R$2=$I196)*(données!$A$3:$A$17=K$1)*(données!$B$3:$B$17=K$2)*données!$L$3:$R$17)*$K196)+(SUMPRODUCT((données!$L$2:$R$2=$I196)*(données!$A$3:$A$17=L$1)*(données!$B$3:$B$17=L$2)*données!$L$3:$R$17)*$L196)+(SUMPRODUCT((données!$L$2:$R$2=$I196)*(données!$A$3:$A$17=M$1)*(données!$B$3:$B$17=M$2)*données!$L$3:$R$17)*$M196)+(SUMPRODUCT((données!$L$2:$R$2=$I196)*(données!$A$3:$A$17=N$1)*(données!$B$3:$B$17=N$2)*données!$L$3:$R$17)*$N196)+(SUMPRODUCT((données!$L$2:$R$2=$I196)*(données!$A$3:$A$17=O$1)*(données!$B$3:$B$17=O$2)*données!$L$3:$R$17)*$O196)+(SUMPRODUCT((données!$L$2:$R$2=$I196)*(données!$A$3:$A$17=P$1)*(données!$B$3:$B$17=Q$2)*données!$L$3:$R$17)*$P196)+(SUMPRODUCT((données!$L$2:$R$2=$I196)*(données!$A$3:$A$17=Q$1)*(données!$B$3:$B$17=Q$2)*données!$L$3:$R$17)*$Q196)+(SUMPRODUCT((données!$L$2:$R$2=$I196)*(données!$A$3:$A$17=R$1)*(données!$B$3:$B$17=R$2)*données!$L$3:$R$17)*$R196)+(SUMPRODUCT((données!$L$2:$R$2=$I196)*(données!$A$3:$A$17=S$1)*(données!$B$3:$B$17=S$2)*données!$L$3:$R$17)*$S196)+(SUMPRODUCT((données!$L$2:$R$2=$I196)*(données!$A$3:$A$17=T$1)*(données!$B$3:$B$17=T$2)*données!$L$3:$R$17)*$T196)+(SUMPRODUCT((données!$L$2:$R$2=$I196)*(données!$A$3:$A$17=U$1)*(données!$B$3:$B$17=U$2)*données!$L$3:$R$17)*$U196)+(SUMPRODUCT((données!$L$2:$R$2=$I196)*(données!$A$3:$A$17=V$1)*(données!$B$3:$B$17=V$2)*données!$L$3:$R$17)*$V196)+(SUMPRODUCT((données!$L$2:$R$2=$I196)*(données!$A$3:$A$17=W$1)*(données!$B$3:$B$17=W$2)*données!$L$3:$R$17)*$W196)+(SUMPRODUCT((données!$L$2:$R$2=$I196)*(données!$A$3:$A$17=AA$1)*(données!$B$3:$B$17=AA$2)*données!$L$3:$R$17)*$AA196),2)</f>
        <v>0</v>
      </c>
      <c r="AE196" s="75" cm="1">
        <f t="array" aca="1" ref="AE196" ca="1">IFERROR(_xlfn.XLOOKUP(AE$1,INDIRECT("'"&amp;$A196&amp;"'!$a:$a"),INDIRECT("'"&amp;$A196&amp;"'!$f:$f"),FALSE),0)</f>
        <v>0</v>
      </c>
      <c r="AF196" s="75">
        <f t="shared" ca="1" si="33"/>
        <v>0</v>
      </c>
      <c r="AG196" s="75">
        <f t="shared" ca="1" si="34"/>
        <v>0</v>
      </c>
      <c r="AH196" s="74" cm="1">
        <f t="array" aca="1" ref="AH196" ca="1">IFERROR(_xlfn.XLOOKUP(AH$1,INDIRECT("'"&amp;$A196&amp;"'!$A:$A"),INDIRECT("'"&amp;$A196&amp;"'!$b:$b"),FALSE),0)</f>
        <v>0</v>
      </c>
      <c r="AI196" s="74">
        <f ca="1">IFERROR(_xlfn.XLOOKUP($I196,données!$A$33:$A$39,données!$D$33:$D$39,0),0)</f>
        <v>0</v>
      </c>
      <c r="AJ196" s="74">
        <f ca="1">IFERROR(_xlfn.XLOOKUP($I196,données!$A$33:$A$39,données!$E$33:$E$39,0),0)</f>
        <v>0</v>
      </c>
      <c r="AK196" s="74">
        <f ca="1">IFERROR(_xlfn.XLOOKUP($I196,données!$A$33:$A$39,données!$F$33:$F$39,0),0)</f>
        <v>0</v>
      </c>
      <c r="AL196" s="74">
        <f ca="1">IFERROR(_xlfn.XLOOKUP($I196,données!$A$33:$A$39,données!$G$33:$G$39,0),0)</f>
        <v>0</v>
      </c>
      <c r="AM196" s="74">
        <f ca="1">IFERROR(_xlfn.XLOOKUP($I196,données!$A$33:$A$39,données!$H$33:$H$39,0),0)</f>
        <v>0</v>
      </c>
      <c r="AN196" s="74"/>
      <c r="AO196" s="74"/>
      <c r="AP196" s="71"/>
      <c r="AQ196" s="82"/>
    </row>
    <row r="197" spans="1:43" s="68" customFormat="1" ht="14" x14ac:dyDescent="0.2">
      <c r="A197" s="71">
        <f t="shared" si="29"/>
        <v>193</v>
      </c>
      <c r="B197" s="71">
        <f t="shared" ca="1" si="40"/>
        <v>0</v>
      </c>
      <c r="C197" s="71">
        <f t="shared" ca="1" si="40"/>
        <v>0</v>
      </c>
      <c r="D197" s="71">
        <f t="shared" ca="1" si="40"/>
        <v>0</v>
      </c>
      <c r="E197" s="71">
        <f t="shared" ca="1" si="40"/>
        <v>0</v>
      </c>
      <c r="F197" s="71">
        <f t="shared" ca="1" si="37"/>
        <v>0</v>
      </c>
      <c r="G197" s="89">
        <f t="shared" ca="1" si="40"/>
        <v>0</v>
      </c>
      <c r="H197" s="72" cm="1">
        <f t="array" aca="1" ref="H197" ca="1">IFERROR(_xlfn.XLOOKUP(H$1,INDIRECT("'"&amp;$A197&amp;"'!$A:$A"),INDIRECT("'"&amp;$A197&amp;"'!$b:$b"),FALSE),0)</f>
        <v>0</v>
      </c>
      <c r="I197" s="71" cm="1">
        <f t="array" aca="1" ref="I197" ca="1">IFERROR(IF($H197="Oui",_xlfn.XLOOKUP(I$2,INDIRECT("'"&amp;$A197&amp;"'!$A:$A"),INDIRECT("'"&amp;$A197&amp;"'!$b:$b"),FALSE),_xlfn.XLOOKUP(I$1,INDIRECT("'"&amp;$A197&amp;"'!$C$19:$C$25"),INDIRECT("'"&amp;$A197&amp;"'!$A$19:$A$25"),données!$A$39)),0)</f>
        <v>0</v>
      </c>
      <c r="J197" s="73">
        <f t="shared" ca="1" si="31"/>
        <v>0</v>
      </c>
      <c r="K197" s="74">
        <f t="shared" ca="1" si="41"/>
        <v>0</v>
      </c>
      <c r="L197" s="74">
        <f t="shared" ca="1" si="41"/>
        <v>0</v>
      </c>
      <c r="M197" s="74">
        <f t="shared" ca="1" si="41"/>
        <v>0</v>
      </c>
      <c r="N197" s="74">
        <f t="shared" ca="1" si="41"/>
        <v>0</v>
      </c>
      <c r="O197" s="74">
        <f t="shared" ca="1" si="41"/>
        <v>0</v>
      </c>
      <c r="P197" s="74">
        <f t="shared" ca="1" si="41"/>
        <v>0</v>
      </c>
      <c r="Q197" s="74">
        <f t="shared" ca="1" si="41"/>
        <v>0</v>
      </c>
      <c r="R197" s="74">
        <f t="shared" ca="1" si="41"/>
        <v>0</v>
      </c>
      <c r="S197" s="74">
        <f t="shared" ca="1" si="41"/>
        <v>0</v>
      </c>
      <c r="T197" s="74">
        <f t="shared" ca="1" si="41"/>
        <v>0</v>
      </c>
      <c r="U197" s="74">
        <f t="shared" ca="1" si="41"/>
        <v>0</v>
      </c>
      <c r="V197" s="74">
        <f t="shared" ca="1" si="41"/>
        <v>0</v>
      </c>
      <c r="W197" s="74">
        <f t="shared" ca="1" si="41"/>
        <v>0</v>
      </c>
      <c r="X197" s="74">
        <f t="shared" ca="1" si="41"/>
        <v>0</v>
      </c>
      <c r="Y197" s="74">
        <f t="shared" ca="1" si="41"/>
        <v>0</v>
      </c>
      <c r="Z197" s="74">
        <f t="shared" ca="1" si="41"/>
        <v>0</v>
      </c>
      <c r="AA197" s="73">
        <f t="shared" ca="1" si="32"/>
        <v>0</v>
      </c>
      <c r="AB197" s="93"/>
      <c r="AC197" s="75">
        <f ca="1">ROUND(IF($H197="Oui",0,SUMIFS(données!$C$33:$C$39,données!$A$33:$A$39,$I197)),2)</f>
        <v>0</v>
      </c>
      <c r="AD197" s="75" cm="1">
        <f t="array" aca="1" ref="AD197" ca="1">ROUND((SUMPRODUCT((données!$L$2:$R$2=$I197)*(données!$A$3:$A$17=J$1)*(données!$B$3:$B$17=J$2)*données!$L$3:$R$17)*$J197)+(SUMPRODUCT((données!$L$2:$R$2=$I197)*(données!$A$3:$A$17=K$1)*(données!$B$3:$B$17=K$2)*données!$L$3:$R$17)*$K197)+(SUMPRODUCT((données!$L$2:$R$2=$I197)*(données!$A$3:$A$17=L$1)*(données!$B$3:$B$17=L$2)*données!$L$3:$R$17)*$L197)+(SUMPRODUCT((données!$L$2:$R$2=$I197)*(données!$A$3:$A$17=M$1)*(données!$B$3:$B$17=M$2)*données!$L$3:$R$17)*$M197)+(SUMPRODUCT((données!$L$2:$R$2=$I197)*(données!$A$3:$A$17=N$1)*(données!$B$3:$B$17=N$2)*données!$L$3:$R$17)*$N197)+(SUMPRODUCT((données!$L$2:$R$2=$I197)*(données!$A$3:$A$17=O$1)*(données!$B$3:$B$17=O$2)*données!$L$3:$R$17)*$O197)+(SUMPRODUCT((données!$L$2:$R$2=$I197)*(données!$A$3:$A$17=P$1)*(données!$B$3:$B$17=Q$2)*données!$L$3:$R$17)*$P197)+(SUMPRODUCT((données!$L$2:$R$2=$I197)*(données!$A$3:$A$17=Q$1)*(données!$B$3:$B$17=Q$2)*données!$L$3:$R$17)*$Q197)+(SUMPRODUCT((données!$L$2:$R$2=$I197)*(données!$A$3:$A$17=R$1)*(données!$B$3:$B$17=R$2)*données!$L$3:$R$17)*$R197)+(SUMPRODUCT((données!$L$2:$R$2=$I197)*(données!$A$3:$A$17=S$1)*(données!$B$3:$B$17=S$2)*données!$L$3:$R$17)*$S197)+(SUMPRODUCT((données!$L$2:$R$2=$I197)*(données!$A$3:$A$17=T$1)*(données!$B$3:$B$17=T$2)*données!$L$3:$R$17)*$T197)+(SUMPRODUCT((données!$L$2:$R$2=$I197)*(données!$A$3:$A$17=U$1)*(données!$B$3:$B$17=U$2)*données!$L$3:$R$17)*$U197)+(SUMPRODUCT((données!$L$2:$R$2=$I197)*(données!$A$3:$A$17=V$1)*(données!$B$3:$B$17=V$2)*données!$L$3:$R$17)*$V197)+(SUMPRODUCT((données!$L$2:$R$2=$I197)*(données!$A$3:$A$17=W$1)*(données!$B$3:$B$17=W$2)*données!$L$3:$R$17)*$W197)+(SUMPRODUCT((données!$L$2:$R$2=$I197)*(données!$A$3:$A$17=AA$1)*(données!$B$3:$B$17=AA$2)*données!$L$3:$R$17)*$AA197),2)</f>
        <v>0</v>
      </c>
      <c r="AE197" s="75" cm="1">
        <f t="array" aca="1" ref="AE197" ca="1">IFERROR(_xlfn.XLOOKUP(AE$1,INDIRECT("'"&amp;$A197&amp;"'!$a:$a"),INDIRECT("'"&amp;$A197&amp;"'!$f:$f"),FALSE),0)</f>
        <v>0</v>
      </c>
      <c r="AF197" s="75">
        <f t="shared" ca="1" si="33"/>
        <v>0</v>
      </c>
      <c r="AG197" s="75">
        <f t="shared" ca="1" si="34"/>
        <v>0</v>
      </c>
      <c r="AH197" s="74" cm="1">
        <f t="array" aca="1" ref="AH197" ca="1">IFERROR(_xlfn.XLOOKUP(AH$1,INDIRECT("'"&amp;$A197&amp;"'!$A:$A"),INDIRECT("'"&amp;$A197&amp;"'!$b:$b"),FALSE),0)</f>
        <v>0</v>
      </c>
      <c r="AI197" s="74">
        <f ca="1">IFERROR(_xlfn.XLOOKUP($I197,données!$A$33:$A$39,données!$D$33:$D$39,0),0)</f>
        <v>0</v>
      </c>
      <c r="AJ197" s="74">
        <f ca="1">IFERROR(_xlfn.XLOOKUP($I197,données!$A$33:$A$39,données!$E$33:$E$39,0),0)</f>
        <v>0</v>
      </c>
      <c r="AK197" s="74">
        <f ca="1">IFERROR(_xlfn.XLOOKUP($I197,données!$A$33:$A$39,données!$F$33:$F$39,0),0)</f>
        <v>0</v>
      </c>
      <c r="AL197" s="74">
        <f ca="1">IFERROR(_xlfn.XLOOKUP($I197,données!$A$33:$A$39,données!$G$33:$G$39,0),0)</f>
        <v>0</v>
      </c>
      <c r="AM197" s="74">
        <f ca="1">IFERROR(_xlfn.XLOOKUP($I197,données!$A$33:$A$39,données!$H$33:$H$39,0),0)</f>
        <v>0</v>
      </c>
      <c r="AN197" s="74"/>
      <c r="AO197" s="74"/>
      <c r="AP197" s="71"/>
      <c r="AQ197" s="82"/>
    </row>
    <row r="198" spans="1:43" s="68" customFormat="1" ht="14" x14ac:dyDescent="0.2">
      <c r="A198" s="71">
        <f t="shared" si="29"/>
        <v>194</v>
      </c>
      <c r="B198" s="71">
        <f t="shared" ca="1" si="40"/>
        <v>0</v>
      </c>
      <c r="C198" s="71">
        <f t="shared" ca="1" si="40"/>
        <v>0</v>
      </c>
      <c r="D198" s="71">
        <f t="shared" ca="1" si="40"/>
        <v>0</v>
      </c>
      <c r="E198" s="71">
        <f t="shared" ca="1" si="40"/>
        <v>0</v>
      </c>
      <c r="F198" s="71">
        <f t="shared" ca="1" si="37"/>
        <v>0</v>
      </c>
      <c r="G198" s="89">
        <f t="shared" ca="1" si="40"/>
        <v>0</v>
      </c>
      <c r="H198" s="72" cm="1">
        <f t="array" aca="1" ref="H198" ca="1">IFERROR(_xlfn.XLOOKUP(H$1,INDIRECT("'"&amp;$A198&amp;"'!$A:$A"),INDIRECT("'"&amp;$A198&amp;"'!$b:$b"),FALSE),0)</f>
        <v>0</v>
      </c>
      <c r="I198" s="71" cm="1">
        <f t="array" aca="1" ref="I198" ca="1">IFERROR(IF($H198="Oui",_xlfn.XLOOKUP(I$2,INDIRECT("'"&amp;$A198&amp;"'!$A:$A"),INDIRECT("'"&amp;$A198&amp;"'!$b:$b"),FALSE),_xlfn.XLOOKUP(I$1,INDIRECT("'"&amp;$A198&amp;"'!$C$19:$C$25"),INDIRECT("'"&amp;$A198&amp;"'!$A$19:$A$25"),données!$A$39)),0)</f>
        <v>0</v>
      </c>
      <c r="J198" s="73">
        <f t="shared" ref="J198:Y260" ca="1" si="42">IFERROR(SUMIFS(INDIRECT("'"&amp;$A198&amp;"'!$C$30:$C$45"),INDIRECT("'"&amp;$A198&amp;"'!$A$30:$A$45"),J$1,INDIRECT("'"&amp;$A198&amp;"'!$B$30:$B$45"),J$2),0)</f>
        <v>0</v>
      </c>
      <c r="K198" s="74">
        <f t="shared" ca="1" si="41"/>
        <v>0</v>
      </c>
      <c r="L198" s="74">
        <f t="shared" ca="1" si="41"/>
        <v>0</v>
      </c>
      <c r="M198" s="74">
        <f t="shared" ca="1" si="41"/>
        <v>0</v>
      </c>
      <c r="N198" s="74">
        <f t="shared" ca="1" si="41"/>
        <v>0</v>
      </c>
      <c r="O198" s="74">
        <f t="shared" ca="1" si="41"/>
        <v>0</v>
      </c>
      <c r="P198" s="74">
        <f t="shared" ca="1" si="41"/>
        <v>0</v>
      </c>
      <c r="Q198" s="74">
        <f t="shared" ca="1" si="41"/>
        <v>0</v>
      </c>
      <c r="R198" s="74">
        <f t="shared" ca="1" si="41"/>
        <v>0</v>
      </c>
      <c r="S198" s="74">
        <f t="shared" ca="1" si="41"/>
        <v>0</v>
      </c>
      <c r="T198" s="74">
        <f t="shared" ca="1" si="41"/>
        <v>0</v>
      </c>
      <c r="U198" s="74">
        <f t="shared" ca="1" si="41"/>
        <v>0</v>
      </c>
      <c r="V198" s="74">
        <f t="shared" ca="1" si="41"/>
        <v>0</v>
      </c>
      <c r="W198" s="74">
        <f t="shared" ca="1" si="41"/>
        <v>0</v>
      </c>
      <c r="X198" s="74">
        <f t="shared" ca="1" si="41"/>
        <v>0</v>
      </c>
      <c r="Y198" s="74">
        <f t="shared" ca="1" si="41"/>
        <v>0</v>
      </c>
      <c r="Z198" s="74">
        <f t="shared" ca="1" si="41"/>
        <v>0</v>
      </c>
      <c r="AA198" s="73">
        <f t="shared" ref="AA198:AA261" ca="1" si="43">IFERROR(SUMIFS(INDIRECT("'"&amp;$A198&amp;"'!$C$28:$C$43"),INDIRECT("'"&amp;$A198&amp;"'!$A$28:$A$43"),AA$1,INDIRECT("'"&amp;$A198&amp;"'!$B$28:$B$43"),AA$2),0)</f>
        <v>0</v>
      </c>
      <c r="AB198" s="93"/>
      <c r="AC198" s="75">
        <f ca="1">ROUND(IF($H198="Oui",0,SUMIFS(données!$C$33:$C$39,données!$A$33:$A$39,$I198)),2)</f>
        <v>0</v>
      </c>
      <c r="AD198" s="75" cm="1">
        <f t="array" aca="1" ref="AD198" ca="1">ROUND((SUMPRODUCT((données!$L$2:$R$2=$I198)*(données!$A$3:$A$17=J$1)*(données!$B$3:$B$17=J$2)*données!$L$3:$R$17)*$J198)+(SUMPRODUCT((données!$L$2:$R$2=$I198)*(données!$A$3:$A$17=K$1)*(données!$B$3:$B$17=K$2)*données!$L$3:$R$17)*$K198)+(SUMPRODUCT((données!$L$2:$R$2=$I198)*(données!$A$3:$A$17=L$1)*(données!$B$3:$B$17=L$2)*données!$L$3:$R$17)*$L198)+(SUMPRODUCT((données!$L$2:$R$2=$I198)*(données!$A$3:$A$17=M$1)*(données!$B$3:$B$17=M$2)*données!$L$3:$R$17)*$M198)+(SUMPRODUCT((données!$L$2:$R$2=$I198)*(données!$A$3:$A$17=N$1)*(données!$B$3:$B$17=N$2)*données!$L$3:$R$17)*$N198)+(SUMPRODUCT((données!$L$2:$R$2=$I198)*(données!$A$3:$A$17=O$1)*(données!$B$3:$B$17=O$2)*données!$L$3:$R$17)*$O198)+(SUMPRODUCT((données!$L$2:$R$2=$I198)*(données!$A$3:$A$17=P$1)*(données!$B$3:$B$17=Q$2)*données!$L$3:$R$17)*$P198)+(SUMPRODUCT((données!$L$2:$R$2=$I198)*(données!$A$3:$A$17=Q$1)*(données!$B$3:$B$17=Q$2)*données!$L$3:$R$17)*$Q198)+(SUMPRODUCT((données!$L$2:$R$2=$I198)*(données!$A$3:$A$17=R$1)*(données!$B$3:$B$17=R$2)*données!$L$3:$R$17)*$R198)+(SUMPRODUCT((données!$L$2:$R$2=$I198)*(données!$A$3:$A$17=S$1)*(données!$B$3:$B$17=S$2)*données!$L$3:$R$17)*$S198)+(SUMPRODUCT((données!$L$2:$R$2=$I198)*(données!$A$3:$A$17=T$1)*(données!$B$3:$B$17=T$2)*données!$L$3:$R$17)*$T198)+(SUMPRODUCT((données!$L$2:$R$2=$I198)*(données!$A$3:$A$17=U$1)*(données!$B$3:$B$17=U$2)*données!$L$3:$R$17)*$U198)+(SUMPRODUCT((données!$L$2:$R$2=$I198)*(données!$A$3:$A$17=V$1)*(données!$B$3:$B$17=V$2)*données!$L$3:$R$17)*$V198)+(SUMPRODUCT((données!$L$2:$R$2=$I198)*(données!$A$3:$A$17=W$1)*(données!$B$3:$B$17=W$2)*données!$L$3:$R$17)*$W198)+(SUMPRODUCT((données!$L$2:$R$2=$I198)*(données!$A$3:$A$17=AA$1)*(données!$B$3:$B$17=AA$2)*données!$L$3:$R$17)*$AA198),2)</f>
        <v>0</v>
      </c>
      <c r="AE198" s="75" cm="1">
        <f t="array" aca="1" ref="AE198" ca="1">IFERROR(_xlfn.XLOOKUP(AE$1,INDIRECT("'"&amp;$A198&amp;"'!$a:$a"),INDIRECT("'"&amp;$A198&amp;"'!$f:$f"),FALSE),0)</f>
        <v>0</v>
      </c>
      <c r="AF198" s="75">
        <f t="shared" ca="1" si="33"/>
        <v>0</v>
      </c>
      <c r="AG198" s="75">
        <f t="shared" ca="1" si="34"/>
        <v>0</v>
      </c>
      <c r="AH198" s="74" cm="1">
        <f t="array" aca="1" ref="AH198" ca="1">IFERROR(_xlfn.XLOOKUP(AH$1,INDIRECT("'"&amp;$A198&amp;"'!$A:$A"),INDIRECT("'"&amp;$A198&amp;"'!$b:$b"),FALSE),0)</f>
        <v>0</v>
      </c>
      <c r="AI198" s="74">
        <f ca="1">IFERROR(_xlfn.XLOOKUP($I198,données!$A$33:$A$39,données!$D$33:$D$39,0),0)</f>
        <v>0</v>
      </c>
      <c r="AJ198" s="74">
        <f ca="1">IFERROR(_xlfn.XLOOKUP($I198,données!$A$33:$A$39,données!$E$33:$E$39,0),0)</f>
        <v>0</v>
      </c>
      <c r="AK198" s="74">
        <f ca="1">IFERROR(_xlfn.XLOOKUP($I198,données!$A$33:$A$39,données!$F$33:$F$39,0),0)</f>
        <v>0</v>
      </c>
      <c r="AL198" s="74">
        <f ca="1">IFERROR(_xlfn.XLOOKUP($I198,données!$A$33:$A$39,données!$G$33:$G$39,0),0)</f>
        <v>0</v>
      </c>
      <c r="AM198" s="74">
        <f ca="1">IFERROR(_xlfn.XLOOKUP($I198,données!$A$33:$A$39,données!$H$33:$H$39,0),0)</f>
        <v>0</v>
      </c>
      <c r="AN198" s="74"/>
      <c r="AO198" s="74"/>
      <c r="AP198" s="71"/>
      <c r="AQ198" s="82"/>
    </row>
    <row r="199" spans="1:43" s="68" customFormat="1" ht="14" x14ac:dyDescent="0.2">
      <c r="A199" s="71">
        <f t="shared" si="29"/>
        <v>195</v>
      </c>
      <c r="B199" s="71">
        <f t="shared" ca="1" si="40"/>
        <v>0</v>
      </c>
      <c r="C199" s="71">
        <f t="shared" ca="1" si="40"/>
        <v>0</v>
      </c>
      <c r="D199" s="71">
        <f t="shared" ca="1" si="40"/>
        <v>0</v>
      </c>
      <c r="E199" s="71">
        <f t="shared" ca="1" si="40"/>
        <v>0</v>
      </c>
      <c r="F199" s="71">
        <f t="shared" ca="1" si="37"/>
        <v>0</v>
      </c>
      <c r="G199" s="89">
        <f t="shared" ca="1" si="40"/>
        <v>0</v>
      </c>
      <c r="H199" s="72" cm="1">
        <f t="array" aca="1" ref="H199" ca="1">IFERROR(_xlfn.XLOOKUP(H$1,INDIRECT("'"&amp;$A199&amp;"'!$A:$A"),INDIRECT("'"&amp;$A199&amp;"'!$b:$b"),FALSE),0)</f>
        <v>0</v>
      </c>
      <c r="I199" s="71" cm="1">
        <f t="array" aca="1" ref="I199" ca="1">IFERROR(IF($H199="Oui",_xlfn.XLOOKUP(I$2,INDIRECT("'"&amp;$A199&amp;"'!$A:$A"),INDIRECT("'"&amp;$A199&amp;"'!$b:$b"),FALSE),_xlfn.XLOOKUP(I$1,INDIRECT("'"&amp;$A199&amp;"'!$C$19:$C$25"),INDIRECT("'"&amp;$A199&amp;"'!$A$19:$A$25"),données!$A$39)),0)</f>
        <v>0</v>
      </c>
      <c r="J199" s="73">
        <f t="shared" ca="1" si="42"/>
        <v>0</v>
      </c>
      <c r="K199" s="74">
        <f t="shared" ca="1" si="41"/>
        <v>0</v>
      </c>
      <c r="L199" s="74">
        <f t="shared" ca="1" si="41"/>
        <v>0</v>
      </c>
      <c r="M199" s="74">
        <f t="shared" ca="1" si="41"/>
        <v>0</v>
      </c>
      <c r="N199" s="74">
        <f t="shared" ca="1" si="41"/>
        <v>0</v>
      </c>
      <c r="O199" s="74">
        <f t="shared" ca="1" si="41"/>
        <v>0</v>
      </c>
      <c r="P199" s="74">
        <f t="shared" ca="1" si="41"/>
        <v>0</v>
      </c>
      <c r="Q199" s="74">
        <f t="shared" ca="1" si="41"/>
        <v>0</v>
      </c>
      <c r="R199" s="74">
        <f t="shared" ca="1" si="41"/>
        <v>0</v>
      </c>
      <c r="S199" s="74">
        <f t="shared" ca="1" si="41"/>
        <v>0</v>
      </c>
      <c r="T199" s="74">
        <f t="shared" ca="1" si="41"/>
        <v>0</v>
      </c>
      <c r="U199" s="74">
        <f t="shared" ca="1" si="41"/>
        <v>0</v>
      </c>
      <c r="V199" s="74">
        <f t="shared" ca="1" si="41"/>
        <v>0</v>
      </c>
      <c r="W199" s="74">
        <f t="shared" ca="1" si="41"/>
        <v>0</v>
      </c>
      <c r="X199" s="74">
        <f t="shared" ca="1" si="41"/>
        <v>0</v>
      </c>
      <c r="Y199" s="74">
        <f t="shared" ca="1" si="41"/>
        <v>0</v>
      </c>
      <c r="Z199" s="74">
        <f t="shared" ca="1" si="41"/>
        <v>0</v>
      </c>
      <c r="AA199" s="73">
        <f t="shared" ca="1" si="43"/>
        <v>0</v>
      </c>
      <c r="AB199" s="93"/>
      <c r="AC199" s="75">
        <f ca="1">ROUND(IF($H199="Oui",0,SUMIFS(données!$C$33:$C$39,données!$A$33:$A$39,$I199)),2)</f>
        <v>0</v>
      </c>
      <c r="AD199" s="75" cm="1">
        <f t="array" aca="1" ref="AD199" ca="1">ROUND((SUMPRODUCT((données!$L$2:$R$2=$I199)*(données!$A$3:$A$17=J$1)*(données!$B$3:$B$17=J$2)*données!$L$3:$R$17)*$J199)+(SUMPRODUCT((données!$L$2:$R$2=$I199)*(données!$A$3:$A$17=K$1)*(données!$B$3:$B$17=K$2)*données!$L$3:$R$17)*$K199)+(SUMPRODUCT((données!$L$2:$R$2=$I199)*(données!$A$3:$A$17=L$1)*(données!$B$3:$B$17=L$2)*données!$L$3:$R$17)*$L199)+(SUMPRODUCT((données!$L$2:$R$2=$I199)*(données!$A$3:$A$17=M$1)*(données!$B$3:$B$17=M$2)*données!$L$3:$R$17)*$M199)+(SUMPRODUCT((données!$L$2:$R$2=$I199)*(données!$A$3:$A$17=N$1)*(données!$B$3:$B$17=N$2)*données!$L$3:$R$17)*$N199)+(SUMPRODUCT((données!$L$2:$R$2=$I199)*(données!$A$3:$A$17=O$1)*(données!$B$3:$B$17=O$2)*données!$L$3:$R$17)*$O199)+(SUMPRODUCT((données!$L$2:$R$2=$I199)*(données!$A$3:$A$17=P$1)*(données!$B$3:$B$17=Q$2)*données!$L$3:$R$17)*$P199)+(SUMPRODUCT((données!$L$2:$R$2=$I199)*(données!$A$3:$A$17=Q$1)*(données!$B$3:$B$17=Q$2)*données!$L$3:$R$17)*$Q199)+(SUMPRODUCT((données!$L$2:$R$2=$I199)*(données!$A$3:$A$17=R$1)*(données!$B$3:$B$17=R$2)*données!$L$3:$R$17)*$R199)+(SUMPRODUCT((données!$L$2:$R$2=$I199)*(données!$A$3:$A$17=S$1)*(données!$B$3:$B$17=S$2)*données!$L$3:$R$17)*$S199)+(SUMPRODUCT((données!$L$2:$R$2=$I199)*(données!$A$3:$A$17=T$1)*(données!$B$3:$B$17=T$2)*données!$L$3:$R$17)*$T199)+(SUMPRODUCT((données!$L$2:$R$2=$I199)*(données!$A$3:$A$17=U$1)*(données!$B$3:$B$17=U$2)*données!$L$3:$R$17)*$U199)+(SUMPRODUCT((données!$L$2:$R$2=$I199)*(données!$A$3:$A$17=V$1)*(données!$B$3:$B$17=V$2)*données!$L$3:$R$17)*$V199)+(SUMPRODUCT((données!$L$2:$R$2=$I199)*(données!$A$3:$A$17=W$1)*(données!$B$3:$B$17=W$2)*données!$L$3:$R$17)*$W199)+(SUMPRODUCT((données!$L$2:$R$2=$I199)*(données!$A$3:$A$17=AA$1)*(données!$B$3:$B$17=AA$2)*données!$L$3:$R$17)*$AA199),2)</f>
        <v>0</v>
      </c>
      <c r="AE199" s="75" cm="1">
        <f t="array" aca="1" ref="AE199" ca="1">IFERROR(_xlfn.XLOOKUP(AE$1,INDIRECT("'"&amp;$A199&amp;"'!$a:$a"),INDIRECT("'"&amp;$A199&amp;"'!$f:$f"),FALSE),0)</f>
        <v>0</v>
      </c>
      <c r="AF199" s="75">
        <f t="shared" ca="1" si="33"/>
        <v>0</v>
      </c>
      <c r="AG199" s="75">
        <f t="shared" ca="1" si="34"/>
        <v>0</v>
      </c>
      <c r="AH199" s="74" cm="1">
        <f t="array" aca="1" ref="AH199" ca="1">IFERROR(_xlfn.XLOOKUP(AH$1,INDIRECT("'"&amp;$A199&amp;"'!$A:$A"),INDIRECT("'"&amp;$A199&amp;"'!$b:$b"),FALSE),0)</f>
        <v>0</v>
      </c>
      <c r="AI199" s="74">
        <f ca="1">IFERROR(_xlfn.XLOOKUP($I199,données!$A$33:$A$39,données!$D$33:$D$39,0),0)</f>
        <v>0</v>
      </c>
      <c r="AJ199" s="74">
        <f ca="1">IFERROR(_xlfn.XLOOKUP($I199,données!$A$33:$A$39,données!$E$33:$E$39,0),0)</f>
        <v>0</v>
      </c>
      <c r="AK199" s="74">
        <f ca="1">IFERROR(_xlfn.XLOOKUP($I199,données!$A$33:$A$39,données!$F$33:$F$39,0),0)</f>
        <v>0</v>
      </c>
      <c r="AL199" s="74">
        <f ca="1">IFERROR(_xlfn.XLOOKUP($I199,données!$A$33:$A$39,données!$G$33:$G$39,0),0)</f>
        <v>0</v>
      </c>
      <c r="AM199" s="74">
        <f ca="1">IFERROR(_xlfn.XLOOKUP($I199,données!$A$33:$A$39,données!$H$33:$H$39,0),0)</f>
        <v>0</v>
      </c>
      <c r="AN199" s="74"/>
      <c r="AO199" s="74"/>
      <c r="AP199" s="71"/>
      <c r="AQ199" s="82"/>
    </row>
    <row r="200" spans="1:43" s="68" customFormat="1" ht="14" x14ac:dyDescent="0.2">
      <c r="A200" s="71">
        <f t="shared" si="29"/>
        <v>196</v>
      </c>
      <c r="B200" s="71">
        <f t="shared" ca="1" si="40"/>
        <v>0</v>
      </c>
      <c r="C200" s="71">
        <f t="shared" ca="1" si="40"/>
        <v>0</v>
      </c>
      <c r="D200" s="71">
        <f t="shared" ca="1" si="40"/>
        <v>0</v>
      </c>
      <c r="E200" s="71">
        <f t="shared" ca="1" si="40"/>
        <v>0</v>
      </c>
      <c r="F200" s="71">
        <f t="shared" ca="1" si="37"/>
        <v>0</v>
      </c>
      <c r="G200" s="89">
        <f t="shared" ca="1" si="40"/>
        <v>0</v>
      </c>
      <c r="H200" s="72" cm="1">
        <f t="array" aca="1" ref="H200" ca="1">IFERROR(_xlfn.XLOOKUP(H$1,INDIRECT("'"&amp;$A200&amp;"'!$A:$A"),INDIRECT("'"&amp;$A200&amp;"'!$b:$b"),FALSE),0)</f>
        <v>0</v>
      </c>
      <c r="I200" s="71" cm="1">
        <f t="array" aca="1" ref="I200" ca="1">IFERROR(IF($H200="Oui",_xlfn.XLOOKUP(I$2,INDIRECT("'"&amp;$A200&amp;"'!$A:$A"),INDIRECT("'"&amp;$A200&amp;"'!$b:$b"),FALSE),_xlfn.XLOOKUP(I$1,INDIRECT("'"&amp;$A200&amp;"'!$C$19:$C$25"),INDIRECT("'"&amp;$A200&amp;"'!$A$19:$A$25"),données!$A$39)),0)</f>
        <v>0</v>
      </c>
      <c r="J200" s="73">
        <f t="shared" ca="1" si="42"/>
        <v>0</v>
      </c>
      <c r="K200" s="74">
        <f t="shared" ca="1" si="41"/>
        <v>0</v>
      </c>
      <c r="L200" s="74">
        <f t="shared" ca="1" si="41"/>
        <v>0</v>
      </c>
      <c r="M200" s="74">
        <f t="shared" ca="1" si="41"/>
        <v>0</v>
      </c>
      <c r="N200" s="74">
        <f t="shared" ca="1" si="41"/>
        <v>0</v>
      </c>
      <c r="O200" s="74">
        <f t="shared" ca="1" si="41"/>
        <v>0</v>
      </c>
      <c r="P200" s="74">
        <f t="shared" ca="1" si="41"/>
        <v>0</v>
      </c>
      <c r="Q200" s="74">
        <f t="shared" ca="1" si="41"/>
        <v>0</v>
      </c>
      <c r="R200" s="74">
        <f t="shared" ca="1" si="41"/>
        <v>0</v>
      </c>
      <c r="S200" s="74">
        <f t="shared" ca="1" si="41"/>
        <v>0</v>
      </c>
      <c r="T200" s="74">
        <f t="shared" ca="1" si="41"/>
        <v>0</v>
      </c>
      <c r="U200" s="74">
        <f t="shared" ca="1" si="41"/>
        <v>0</v>
      </c>
      <c r="V200" s="74">
        <f t="shared" ca="1" si="41"/>
        <v>0</v>
      </c>
      <c r="W200" s="74">
        <f t="shared" ca="1" si="41"/>
        <v>0</v>
      </c>
      <c r="X200" s="74">
        <f t="shared" ca="1" si="41"/>
        <v>0</v>
      </c>
      <c r="Y200" s="74">
        <f t="shared" ca="1" si="41"/>
        <v>0</v>
      </c>
      <c r="Z200" s="74">
        <f t="shared" ca="1" si="41"/>
        <v>0</v>
      </c>
      <c r="AA200" s="73">
        <f t="shared" ca="1" si="43"/>
        <v>0</v>
      </c>
      <c r="AB200" s="93"/>
      <c r="AC200" s="75">
        <f ca="1">ROUND(IF($H200="Oui",0,SUMIFS(données!$C$33:$C$39,données!$A$33:$A$39,$I200)),2)</f>
        <v>0</v>
      </c>
      <c r="AD200" s="75" cm="1">
        <f t="array" aca="1" ref="AD200" ca="1">ROUND((SUMPRODUCT((données!$L$2:$R$2=$I200)*(données!$A$3:$A$17=J$1)*(données!$B$3:$B$17=J$2)*données!$L$3:$R$17)*$J200)+(SUMPRODUCT((données!$L$2:$R$2=$I200)*(données!$A$3:$A$17=K$1)*(données!$B$3:$B$17=K$2)*données!$L$3:$R$17)*$K200)+(SUMPRODUCT((données!$L$2:$R$2=$I200)*(données!$A$3:$A$17=L$1)*(données!$B$3:$B$17=L$2)*données!$L$3:$R$17)*$L200)+(SUMPRODUCT((données!$L$2:$R$2=$I200)*(données!$A$3:$A$17=M$1)*(données!$B$3:$B$17=M$2)*données!$L$3:$R$17)*$M200)+(SUMPRODUCT((données!$L$2:$R$2=$I200)*(données!$A$3:$A$17=N$1)*(données!$B$3:$B$17=N$2)*données!$L$3:$R$17)*$N200)+(SUMPRODUCT((données!$L$2:$R$2=$I200)*(données!$A$3:$A$17=O$1)*(données!$B$3:$B$17=O$2)*données!$L$3:$R$17)*$O200)+(SUMPRODUCT((données!$L$2:$R$2=$I200)*(données!$A$3:$A$17=P$1)*(données!$B$3:$B$17=Q$2)*données!$L$3:$R$17)*$P200)+(SUMPRODUCT((données!$L$2:$R$2=$I200)*(données!$A$3:$A$17=Q$1)*(données!$B$3:$B$17=Q$2)*données!$L$3:$R$17)*$Q200)+(SUMPRODUCT((données!$L$2:$R$2=$I200)*(données!$A$3:$A$17=R$1)*(données!$B$3:$B$17=R$2)*données!$L$3:$R$17)*$R200)+(SUMPRODUCT((données!$L$2:$R$2=$I200)*(données!$A$3:$A$17=S$1)*(données!$B$3:$B$17=S$2)*données!$L$3:$R$17)*$S200)+(SUMPRODUCT((données!$L$2:$R$2=$I200)*(données!$A$3:$A$17=T$1)*(données!$B$3:$B$17=T$2)*données!$L$3:$R$17)*$T200)+(SUMPRODUCT((données!$L$2:$R$2=$I200)*(données!$A$3:$A$17=U$1)*(données!$B$3:$B$17=U$2)*données!$L$3:$R$17)*$U200)+(SUMPRODUCT((données!$L$2:$R$2=$I200)*(données!$A$3:$A$17=V$1)*(données!$B$3:$B$17=V$2)*données!$L$3:$R$17)*$V200)+(SUMPRODUCT((données!$L$2:$R$2=$I200)*(données!$A$3:$A$17=W$1)*(données!$B$3:$B$17=W$2)*données!$L$3:$R$17)*$W200)+(SUMPRODUCT((données!$L$2:$R$2=$I200)*(données!$A$3:$A$17=AA$1)*(données!$B$3:$B$17=AA$2)*données!$L$3:$R$17)*$AA200),2)</f>
        <v>0</v>
      </c>
      <c r="AE200" s="75" cm="1">
        <f t="array" aca="1" ref="AE200" ca="1">IFERROR(_xlfn.XLOOKUP(AE$1,INDIRECT("'"&amp;$A200&amp;"'!$a:$a"),INDIRECT("'"&amp;$A200&amp;"'!$f:$f"),FALSE),0)</f>
        <v>0</v>
      </c>
      <c r="AF200" s="75">
        <f t="shared" ca="1" si="33"/>
        <v>0</v>
      </c>
      <c r="AG200" s="75">
        <f t="shared" ca="1" si="34"/>
        <v>0</v>
      </c>
      <c r="AH200" s="74" cm="1">
        <f t="array" aca="1" ref="AH200" ca="1">IFERROR(_xlfn.XLOOKUP(AH$1,INDIRECT("'"&amp;$A200&amp;"'!$A:$A"),INDIRECT("'"&amp;$A200&amp;"'!$b:$b"),FALSE),0)</f>
        <v>0</v>
      </c>
      <c r="AI200" s="74">
        <f ca="1">IFERROR(_xlfn.XLOOKUP($I200,données!$A$33:$A$39,données!$D$33:$D$39,0),0)</f>
        <v>0</v>
      </c>
      <c r="AJ200" s="74">
        <f ca="1">IFERROR(_xlfn.XLOOKUP($I200,données!$A$33:$A$39,données!$E$33:$E$39,0),0)</f>
        <v>0</v>
      </c>
      <c r="AK200" s="74">
        <f ca="1">IFERROR(_xlfn.XLOOKUP($I200,données!$A$33:$A$39,données!$F$33:$F$39,0),0)</f>
        <v>0</v>
      </c>
      <c r="AL200" s="74">
        <f ca="1">IFERROR(_xlfn.XLOOKUP($I200,données!$A$33:$A$39,données!$G$33:$G$39,0),0)</f>
        <v>0</v>
      </c>
      <c r="AM200" s="74">
        <f ca="1">IFERROR(_xlfn.XLOOKUP($I200,données!$A$33:$A$39,données!$H$33:$H$39,0),0)</f>
        <v>0</v>
      </c>
      <c r="AN200" s="74"/>
      <c r="AO200" s="74"/>
      <c r="AP200" s="71"/>
      <c r="AQ200" s="82"/>
    </row>
    <row r="201" spans="1:43" s="68" customFormat="1" ht="14" x14ac:dyDescent="0.2">
      <c r="A201" s="71">
        <f t="shared" si="29"/>
        <v>197</v>
      </c>
      <c r="B201" s="71">
        <f t="shared" ca="1" si="40"/>
        <v>0</v>
      </c>
      <c r="C201" s="71">
        <f t="shared" ca="1" si="40"/>
        <v>0</v>
      </c>
      <c r="D201" s="71">
        <f t="shared" ca="1" si="40"/>
        <v>0</v>
      </c>
      <c r="E201" s="71">
        <f t="shared" ca="1" si="40"/>
        <v>0</v>
      </c>
      <c r="F201" s="71">
        <f t="shared" ca="1" si="37"/>
        <v>0</v>
      </c>
      <c r="G201" s="89">
        <f t="shared" ca="1" si="40"/>
        <v>0</v>
      </c>
      <c r="H201" s="72" cm="1">
        <f t="array" aca="1" ref="H201" ca="1">IFERROR(_xlfn.XLOOKUP(H$1,INDIRECT("'"&amp;$A201&amp;"'!$A:$A"),INDIRECT("'"&amp;$A201&amp;"'!$b:$b"),FALSE),0)</f>
        <v>0</v>
      </c>
      <c r="I201" s="71" cm="1">
        <f t="array" aca="1" ref="I201" ca="1">IFERROR(IF($H201="Oui",_xlfn.XLOOKUP(I$2,INDIRECT("'"&amp;$A201&amp;"'!$A:$A"),INDIRECT("'"&amp;$A201&amp;"'!$b:$b"),FALSE),_xlfn.XLOOKUP(I$1,INDIRECT("'"&amp;$A201&amp;"'!$C$19:$C$25"),INDIRECT("'"&amp;$A201&amp;"'!$A$19:$A$25"),données!$A$39)),0)</f>
        <v>0</v>
      </c>
      <c r="J201" s="73">
        <f t="shared" ca="1" si="42"/>
        <v>0</v>
      </c>
      <c r="K201" s="74">
        <f t="shared" ca="1" si="41"/>
        <v>0</v>
      </c>
      <c r="L201" s="74">
        <f t="shared" ca="1" si="41"/>
        <v>0</v>
      </c>
      <c r="M201" s="74">
        <f t="shared" ca="1" si="41"/>
        <v>0</v>
      </c>
      <c r="N201" s="74">
        <f t="shared" ca="1" si="41"/>
        <v>0</v>
      </c>
      <c r="O201" s="74">
        <f t="shared" ca="1" si="41"/>
        <v>0</v>
      </c>
      <c r="P201" s="74">
        <f t="shared" ca="1" si="41"/>
        <v>0</v>
      </c>
      <c r="Q201" s="74">
        <f t="shared" ca="1" si="41"/>
        <v>0</v>
      </c>
      <c r="R201" s="74">
        <f t="shared" ca="1" si="41"/>
        <v>0</v>
      </c>
      <c r="S201" s="74">
        <f t="shared" ca="1" si="41"/>
        <v>0</v>
      </c>
      <c r="T201" s="74">
        <f t="shared" ca="1" si="41"/>
        <v>0</v>
      </c>
      <c r="U201" s="74">
        <f t="shared" ca="1" si="41"/>
        <v>0</v>
      </c>
      <c r="V201" s="74">
        <f t="shared" ca="1" si="41"/>
        <v>0</v>
      </c>
      <c r="W201" s="74">
        <f t="shared" ca="1" si="41"/>
        <v>0</v>
      </c>
      <c r="X201" s="74">
        <f t="shared" ca="1" si="41"/>
        <v>0</v>
      </c>
      <c r="Y201" s="74">
        <f t="shared" ca="1" si="41"/>
        <v>0</v>
      </c>
      <c r="Z201" s="74">
        <f t="shared" ca="1" si="41"/>
        <v>0</v>
      </c>
      <c r="AA201" s="73">
        <f t="shared" ca="1" si="43"/>
        <v>0</v>
      </c>
      <c r="AB201" s="93"/>
      <c r="AC201" s="75">
        <f ca="1">ROUND(IF($H201="Oui",0,SUMIFS(données!$C$33:$C$39,données!$A$33:$A$39,$I201)),2)</f>
        <v>0</v>
      </c>
      <c r="AD201" s="75" cm="1">
        <f t="array" aca="1" ref="AD201" ca="1">ROUND((SUMPRODUCT((données!$L$2:$R$2=$I201)*(données!$A$3:$A$17=J$1)*(données!$B$3:$B$17=J$2)*données!$L$3:$R$17)*$J201)+(SUMPRODUCT((données!$L$2:$R$2=$I201)*(données!$A$3:$A$17=K$1)*(données!$B$3:$B$17=K$2)*données!$L$3:$R$17)*$K201)+(SUMPRODUCT((données!$L$2:$R$2=$I201)*(données!$A$3:$A$17=L$1)*(données!$B$3:$B$17=L$2)*données!$L$3:$R$17)*$L201)+(SUMPRODUCT((données!$L$2:$R$2=$I201)*(données!$A$3:$A$17=M$1)*(données!$B$3:$B$17=M$2)*données!$L$3:$R$17)*$M201)+(SUMPRODUCT((données!$L$2:$R$2=$I201)*(données!$A$3:$A$17=N$1)*(données!$B$3:$B$17=N$2)*données!$L$3:$R$17)*$N201)+(SUMPRODUCT((données!$L$2:$R$2=$I201)*(données!$A$3:$A$17=O$1)*(données!$B$3:$B$17=O$2)*données!$L$3:$R$17)*$O201)+(SUMPRODUCT((données!$L$2:$R$2=$I201)*(données!$A$3:$A$17=P$1)*(données!$B$3:$B$17=Q$2)*données!$L$3:$R$17)*$P201)+(SUMPRODUCT((données!$L$2:$R$2=$I201)*(données!$A$3:$A$17=Q$1)*(données!$B$3:$B$17=Q$2)*données!$L$3:$R$17)*$Q201)+(SUMPRODUCT((données!$L$2:$R$2=$I201)*(données!$A$3:$A$17=R$1)*(données!$B$3:$B$17=R$2)*données!$L$3:$R$17)*$R201)+(SUMPRODUCT((données!$L$2:$R$2=$I201)*(données!$A$3:$A$17=S$1)*(données!$B$3:$B$17=S$2)*données!$L$3:$R$17)*$S201)+(SUMPRODUCT((données!$L$2:$R$2=$I201)*(données!$A$3:$A$17=T$1)*(données!$B$3:$B$17=T$2)*données!$L$3:$R$17)*$T201)+(SUMPRODUCT((données!$L$2:$R$2=$I201)*(données!$A$3:$A$17=U$1)*(données!$B$3:$B$17=U$2)*données!$L$3:$R$17)*$U201)+(SUMPRODUCT((données!$L$2:$R$2=$I201)*(données!$A$3:$A$17=V$1)*(données!$B$3:$B$17=V$2)*données!$L$3:$R$17)*$V201)+(SUMPRODUCT((données!$L$2:$R$2=$I201)*(données!$A$3:$A$17=W$1)*(données!$B$3:$B$17=W$2)*données!$L$3:$R$17)*$W201)+(SUMPRODUCT((données!$L$2:$R$2=$I201)*(données!$A$3:$A$17=AA$1)*(données!$B$3:$B$17=AA$2)*données!$L$3:$R$17)*$AA201),2)</f>
        <v>0</v>
      </c>
      <c r="AE201" s="75" cm="1">
        <f t="array" aca="1" ref="AE201" ca="1">IFERROR(_xlfn.XLOOKUP(AE$1,INDIRECT("'"&amp;$A201&amp;"'!$a:$a"),INDIRECT("'"&amp;$A201&amp;"'!$f:$f"),FALSE),0)</f>
        <v>0</v>
      </c>
      <c r="AF201" s="75">
        <f t="shared" ref="AF201:AF264" ca="1" si="44">AC201+AD201+AB201-AE201</f>
        <v>0</v>
      </c>
      <c r="AG201" s="75">
        <f t="shared" ref="AG201:AG264" ca="1" si="45">AE201*1.21</f>
        <v>0</v>
      </c>
      <c r="AH201" s="74" cm="1">
        <f t="array" aca="1" ref="AH201" ca="1">IFERROR(_xlfn.XLOOKUP(AH$1,INDIRECT("'"&amp;$A201&amp;"'!$A:$A"),INDIRECT("'"&amp;$A201&amp;"'!$b:$b"),FALSE),0)</f>
        <v>0</v>
      </c>
      <c r="AI201" s="74">
        <f ca="1">IFERROR(_xlfn.XLOOKUP($I201,données!$A$33:$A$39,données!$D$33:$D$39,0),0)</f>
        <v>0</v>
      </c>
      <c r="AJ201" s="74">
        <f ca="1">IFERROR(_xlfn.XLOOKUP($I201,données!$A$33:$A$39,données!$E$33:$E$39,0),0)</f>
        <v>0</v>
      </c>
      <c r="AK201" s="74">
        <f ca="1">IFERROR(_xlfn.XLOOKUP($I201,données!$A$33:$A$39,données!$F$33:$F$39,0),0)</f>
        <v>0</v>
      </c>
      <c r="AL201" s="74">
        <f ca="1">IFERROR(_xlfn.XLOOKUP($I201,données!$A$33:$A$39,données!$G$33:$G$39,0),0)</f>
        <v>0</v>
      </c>
      <c r="AM201" s="74">
        <f ca="1">IFERROR(_xlfn.XLOOKUP($I201,données!$A$33:$A$39,données!$H$33:$H$39,0),0)</f>
        <v>0</v>
      </c>
      <c r="AN201" s="74"/>
      <c r="AO201" s="74"/>
      <c r="AP201" s="71"/>
      <c r="AQ201" s="82"/>
    </row>
    <row r="202" spans="1:43" s="68" customFormat="1" ht="14" x14ac:dyDescent="0.2">
      <c r="A202" s="71">
        <f t="shared" si="29"/>
        <v>198</v>
      </c>
      <c r="B202" s="71">
        <f t="shared" ca="1" si="40"/>
        <v>0</v>
      </c>
      <c r="C202" s="71">
        <f t="shared" ca="1" si="40"/>
        <v>0</v>
      </c>
      <c r="D202" s="71">
        <f t="shared" ca="1" si="40"/>
        <v>0</v>
      </c>
      <c r="E202" s="71">
        <f t="shared" ca="1" si="40"/>
        <v>0</v>
      </c>
      <c r="F202" s="71">
        <f t="shared" ca="1" si="37"/>
        <v>0</v>
      </c>
      <c r="G202" s="89">
        <f t="shared" ca="1" si="40"/>
        <v>0</v>
      </c>
      <c r="H202" s="72" cm="1">
        <f t="array" aca="1" ref="H202" ca="1">IFERROR(_xlfn.XLOOKUP(H$1,INDIRECT("'"&amp;$A202&amp;"'!$A:$A"),INDIRECT("'"&amp;$A202&amp;"'!$b:$b"),FALSE),0)</f>
        <v>0</v>
      </c>
      <c r="I202" s="71" cm="1">
        <f t="array" aca="1" ref="I202" ca="1">IFERROR(IF($H202="Oui",_xlfn.XLOOKUP(I$2,INDIRECT("'"&amp;$A202&amp;"'!$A:$A"),INDIRECT("'"&amp;$A202&amp;"'!$b:$b"),FALSE),_xlfn.XLOOKUP(I$1,INDIRECT("'"&amp;$A202&amp;"'!$C$19:$C$25"),INDIRECT("'"&amp;$A202&amp;"'!$A$19:$A$25"),données!$A$39)),0)</f>
        <v>0</v>
      </c>
      <c r="J202" s="73">
        <f t="shared" ca="1" si="42"/>
        <v>0</v>
      </c>
      <c r="K202" s="74">
        <f t="shared" ca="1" si="41"/>
        <v>0</v>
      </c>
      <c r="L202" s="74">
        <f t="shared" ca="1" si="41"/>
        <v>0</v>
      </c>
      <c r="M202" s="74">
        <f t="shared" ca="1" si="41"/>
        <v>0</v>
      </c>
      <c r="N202" s="74">
        <f t="shared" ca="1" si="41"/>
        <v>0</v>
      </c>
      <c r="O202" s="74">
        <f t="shared" ca="1" si="41"/>
        <v>0</v>
      </c>
      <c r="P202" s="74">
        <f t="shared" ca="1" si="41"/>
        <v>0</v>
      </c>
      <c r="Q202" s="74">
        <f t="shared" ca="1" si="41"/>
        <v>0</v>
      </c>
      <c r="R202" s="74">
        <f t="shared" ca="1" si="41"/>
        <v>0</v>
      </c>
      <c r="S202" s="74">
        <f t="shared" ca="1" si="41"/>
        <v>0</v>
      </c>
      <c r="T202" s="74">
        <f t="shared" ca="1" si="41"/>
        <v>0</v>
      </c>
      <c r="U202" s="74">
        <f t="shared" ca="1" si="41"/>
        <v>0</v>
      </c>
      <c r="V202" s="74">
        <f t="shared" ca="1" si="41"/>
        <v>0</v>
      </c>
      <c r="W202" s="74">
        <f t="shared" ca="1" si="41"/>
        <v>0</v>
      </c>
      <c r="X202" s="74">
        <f t="shared" ca="1" si="41"/>
        <v>0</v>
      </c>
      <c r="Y202" s="74">
        <f t="shared" ca="1" si="41"/>
        <v>0</v>
      </c>
      <c r="Z202" s="74">
        <f t="shared" ca="1" si="41"/>
        <v>0</v>
      </c>
      <c r="AA202" s="73">
        <f t="shared" ca="1" si="43"/>
        <v>0</v>
      </c>
      <c r="AB202" s="93"/>
      <c r="AC202" s="75">
        <f ca="1">ROUND(IF($H202="Oui",0,SUMIFS(données!$C$33:$C$39,données!$A$33:$A$39,$I202)),2)</f>
        <v>0</v>
      </c>
      <c r="AD202" s="75" cm="1">
        <f t="array" aca="1" ref="AD202" ca="1">ROUND((SUMPRODUCT((données!$L$2:$R$2=$I202)*(données!$A$3:$A$17=J$1)*(données!$B$3:$B$17=J$2)*données!$L$3:$R$17)*$J202)+(SUMPRODUCT((données!$L$2:$R$2=$I202)*(données!$A$3:$A$17=K$1)*(données!$B$3:$B$17=K$2)*données!$L$3:$R$17)*$K202)+(SUMPRODUCT((données!$L$2:$R$2=$I202)*(données!$A$3:$A$17=L$1)*(données!$B$3:$B$17=L$2)*données!$L$3:$R$17)*$L202)+(SUMPRODUCT((données!$L$2:$R$2=$I202)*(données!$A$3:$A$17=M$1)*(données!$B$3:$B$17=M$2)*données!$L$3:$R$17)*$M202)+(SUMPRODUCT((données!$L$2:$R$2=$I202)*(données!$A$3:$A$17=N$1)*(données!$B$3:$B$17=N$2)*données!$L$3:$R$17)*$N202)+(SUMPRODUCT((données!$L$2:$R$2=$I202)*(données!$A$3:$A$17=O$1)*(données!$B$3:$B$17=O$2)*données!$L$3:$R$17)*$O202)+(SUMPRODUCT((données!$L$2:$R$2=$I202)*(données!$A$3:$A$17=P$1)*(données!$B$3:$B$17=Q$2)*données!$L$3:$R$17)*$P202)+(SUMPRODUCT((données!$L$2:$R$2=$I202)*(données!$A$3:$A$17=Q$1)*(données!$B$3:$B$17=Q$2)*données!$L$3:$R$17)*$Q202)+(SUMPRODUCT((données!$L$2:$R$2=$I202)*(données!$A$3:$A$17=R$1)*(données!$B$3:$B$17=R$2)*données!$L$3:$R$17)*$R202)+(SUMPRODUCT((données!$L$2:$R$2=$I202)*(données!$A$3:$A$17=S$1)*(données!$B$3:$B$17=S$2)*données!$L$3:$R$17)*$S202)+(SUMPRODUCT((données!$L$2:$R$2=$I202)*(données!$A$3:$A$17=T$1)*(données!$B$3:$B$17=T$2)*données!$L$3:$R$17)*$T202)+(SUMPRODUCT((données!$L$2:$R$2=$I202)*(données!$A$3:$A$17=U$1)*(données!$B$3:$B$17=U$2)*données!$L$3:$R$17)*$U202)+(SUMPRODUCT((données!$L$2:$R$2=$I202)*(données!$A$3:$A$17=V$1)*(données!$B$3:$B$17=V$2)*données!$L$3:$R$17)*$V202)+(SUMPRODUCT((données!$L$2:$R$2=$I202)*(données!$A$3:$A$17=W$1)*(données!$B$3:$B$17=W$2)*données!$L$3:$R$17)*$W202)+(SUMPRODUCT((données!$L$2:$R$2=$I202)*(données!$A$3:$A$17=AA$1)*(données!$B$3:$B$17=AA$2)*données!$L$3:$R$17)*$AA202),2)</f>
        <v>0</v>
      </c>
      <c r="AE202" s="75" cm="1">
        <f t="array" aca="1" ref="AE202" ca="1">IFERROR(_xlfn.XLOOKUP(AE$1,INDIRECT("'"&amp;$A202&amp;"'!$a:$a"),INDIRECT("'"&amp;$A202&amp;"'!$f:$f"),FALSE),0)</f>
        <v>0</v>
      </c>
      <c r="AF202" s="75">
        <f t="shared" ca="1" si="44"/>
        <v>0</v>
      </c>
      <c r="AG202" s="75">
        <f t="shared" ca="1" si="45"/>
        <v>0</v>
      </c>
      <c r="AH202" s="74" cm="1">
        <f t="array" aca="1" ref="AH202" ca="1">IFERROR(_xlfn.XLOOKUP(AH$1,INDIRECT("'"&amp;$A202&amp;"'!$A:$A"),INDIRECT("'"&amp;$A202&amp;"'!$b:$b"),FALSE),0)</f>
        <v>0</v>
      </c>
      <c r="AI202" s="74">
        <f ca="1">IFERROR(_xlfn.XLOOKUP($I202,données!$A$33:$A$39,données!$D$33:$D$39,0),0)</f>
        <v>0</v>
      </c>
      <c r="AJ202" s="74">
        <f ca="1">IFERROR(_xlfn.XLOOKUP($I202,données!$A$33:$A$39,données!$E$33:$E$39,0),0)</f>
        <v>0</v>
      </c>
      <c r="AK202" s="74">
        <f ca="1">IFERROR(_xlfn.XLOOKUP($I202,données!$A$33:$A$39,données!$F$33:$F$39,0),0)</f>
        <v>0</v>
      </c>
      <c r="AL202" s="74">
        <f ca="1">IFERROR(_xlfn.XLOOKUP($I202,données!$A$33:$A$39,données!$G$33:$G$39,0),0)</f>
        <v>0</v>
      </c>
      <c r="AM202" s="74">
        <f ca="1">IFERROR(_xlfn.XLOOKUP($I202,données!$A$33:$A$39,données!$H$33:$H$39,0),0)</f>
        <v>0</v>
      </c>
      <c r="AN202" s="74"/>
      <c r="AO202" s="74"/>
      <c r="AP202" s="71"/>
      <c r="AQ202" s="82"/>
    </row>
    <row r="203" spans="1:43" s="68" customFormat="1" ht="14" x14ac:dyDescent="0.2">
      <c r="A203" s="71">
        <f t="shared" si="29"/>
        <v>199</v>
      </c>
      <c r="B203" s="71">
        <f t="shared" ca="1" si="40"/>
        <v>0</v>
      </c>
      <c r="C203" s="71">
        <f t="shared" ca="1" si="40"/>
        <v>0</v>
      </c>
      <c r="D203" s="71">
        <f t="shared" ca="1" si="40"/>
        <v>0</v>
      </c>
      <c r="E203" s="71">
        <f t="shared" ca="1" si="40"/>
        <v>0</v>
      </c>
      <c r="F203" s="71">
        <f t="shared" ca="1" si="37"/>
        <v>0</v>
      </c>
      <c r="G203" s="89">
        <f t="shared" ca="1" si="40"/>
        <v>0</v>
      </c>
      <c r="H203" s="72" cm="1">
        <f t="array" aca="1" ref="H203" ca="1">IFERROR(_xlfn.XLOOKUP(H$1,INDIRECT("'"&amp;$A203&amp;"'!$A:$A"),INDIRECT("'"&amp;$A203&amp;"'!$b:$b"),FALSE),0)</f>
        <v>0</v>
      </c>
      <c r="I203" s="71" cm="1">
        <f t="array" aca="1" ref="I203" ca="1">IFERROR(IF($H203="Oui",_xlfn.XLOOKUP(I$2,INDIRECT("'"&amp;$A203&amp;"'!$A:$A"),INDIRECT("'"&amp;$A203&amp;"'!$b:$b"),FALSE),_xlfn.XLOOKUP(I$1,INDIRECT("'"&amp;$A203&amp;"'!$C$19:$C$25"),INDIRECT("'"&amp;$A203&amp;"'!$A$19:$A$25"),données!$A$39)),0)</f>
        <v>0</v>
      </c>
      <c r="J203" s="73">
        <f t="shared" ca="1" si="42"/>
        <v>0</v>
      </c>
      <c r="K203" s="74">
        <f t="shared" ca="1" si="41"/>
        <v>0</v>
      </c>
      <c r="L203" s="74">
        <f t="shared" ca="1" si="41"/>
        <v>0</v>
      </c>
      <c r="M203" s="74">
        <f t="shared" ca="1" si="41"/>
        <v>0</v>
      </c>
      <c r="N203" s="74">
        <f t="shared" ca="1" si="41"/>
        <v>0</v>
      </c>
      <c r="O203" s="74">
        <f t="shared" ca="1" si="41"/>
        <v>0</v>
      </c>
      <c r="P203" s="74">
        <f t="shared" ca="1" si="41"/>
        <v>0</v>
      </c>
      <c r="Q203" s="74">
        <f t="shared" ca="1" si="41"/>
        <v>0</v>
      </c>
      <c r="R203" s="74">
        <f t="shared" ca="1" si="41"/>
        <v>0</v>
      </c>
      <c r="S203" s="74">
        <f t="shared" ca="1" si="41"/>
        <v>0</v>
      </c>
      <c r="T203" s="74">
        <f t="shared" ca="1" si="41"/>
        <v>0</v>
      </c>
      <c r="U203" s="74">
        <f t="shared" ca="1" si="41"/>
        <v>0</v>
      </c>
      <c r="V203" s="74">
        <f t="shared" ca="1" si="41"/>
        <v>0</v>
      </c>
      <c r="W203" s="74">
        <f t="shared" ca="1" si="41"/>
        <v>0</v>
      </c>
      <c r="X203" s="74">
        <f t="shared" ca="1" si="41"/>
        <v>0</v>
      </c>
      <c r="Y203" s="74">
        <f t="shared" ca="1" si="41"/>
        <v>0</v>
      </c>
      <c r="Z203" s="74">
        <f t="shared" ca="1" si="41"/>
        <v>0</v>
      </c>
      <c r="AA203" s="73">
        <f t="shared" ca="1" si="43"/>
        <v>0</v>
      </c>
      <c r="AB203" s="93"/>
      <c r="AC203" s="75">
        <f ca="1">ROUND(IF($H203="Oui",0,SUMIFS(données!$C$33:$C$39,données!$A$33:$A$39,$I203)),2)</f>
        <v>0</v>
      </c>
      <c r="AD203" s="75" cm="1">
        <f t="array" aca="1" ref="AD203" ca="1">ROUND((SUMPRODUCT((données!$L$2:$R$2=$I203)*(données!$A$3:$A$17=J$1)*(données!$B$3:$B$17=J$2)*données!$L$3:$R$17)*$J203)+(SUMPRODUCT((données!$L$2:$R$2=$I203)*(données!$A$3:$A$17=K$1)*(données!$B$3:$B$17=K$2)*données!$L$3:$R$17)*$K203)+(SUMPRODUCT((données!$L$2:$R$2=$I203)*(données!$A$3:$A$17=L$1)*(données!$B$3:$B$17=L$2)*données!$L$3:$R$17)*$L203)+(SUMPRODUCT((données!$L$2:$R$2=$I203)*(données!$A$3:$A$17=M$1)*(données!$B$3:$B$17=M$2)*données!$L$3:$R$17)*$M203)+(SUMPRODUCT((données!$L$2:$R$2=$I203)*(données!$A$3:$A$17=N$1)*(données!$B$3:$B$17=N$2)*données!$L$3:$R$17)*$N203)+(SUMPRODUCT((données!$L$2:$R$2=$I203)*(données!$A$3:$A$17=O$1)*(données!$B$3:$B$17=O$2)*données!$L$3:$R$17)*$O203)+(SUMPRODUCT((données!$L$2:$R$2=$I203)*(données!$A$3:$A$17=P$1)*(données!$B$3:$B$17=Q$2)*données!$L$3:$R$17)*$P203)+(SUMPRODUCT((données!$L$2:$R$2=$I203)*(données!$A$3:$A$17=Q$1)*(données!$B$3:$B$17=Q$2)*données!$L$3:$R$17)*$Q203)+(SUMPRODUCT((données!$L$2:$R$2=$I203)*(données!$A$3:$A$17=R$1)*(données!$B$3:$B$17=R$2)*données!$L$3:$R$17)*$R203)+(SUMPRODUCT((données!$L$2:$R$2=$I203)*(données!$A$3:$A$17=S$1)*(données!$B$3:$B$17=S$2)*données!$L$3:$R$17)*$S203)+(SUMPRODUCT((données!$L$2:$R$2=$I203)*(données!$A$3:$A$17=T$1)*(données!$B$3:$B$17=T$2)*données!$L$3:$R$17)*$T203)+(SUMPRODUCT((données!$L$2:$R$2=$I203)*(données!$A$3:$A$17=U$1)*(données!$B$3:$B$17=U$2)*données!$L$3:$R$17)*$U203)+(SUMPRODUCT((données!$L$2:$R$2=$I203)*(données!$A$3:$A$17=V$1)*(données!$B$3:$B$17=V$2)*données!$L$3:$R$17)*$V203)+(SUMPRODUCT((données!$L$2:$R$2=$I203)*(données!$A$3:$A$17=W$1)*(données!$B$3:$B$17=W$2)*données!$L$3:$R$17)*$W203)+(SUMPRODUCT((données!$L$2:$R$2=$I203)*(données!$A$3:$A$17=AA$1)*(données!$B$3:$B$17=AA$2)*données!$L$3:$R$17)*$AA203),2)</f>
        <v>0</v>
      </c>
      <c r="AE203" s="75" cm="1">
        <f t="array" aca="1" ref="AE203" ca="1">IFERROR(_xlfn.XLOOKUP(AE$1,INDIRECT("'"&amp;$A203&amp;"'!$a:$a"),INDIRECT("'"&amp;$A203&amp;"'!$f:$f"),FALSE),0)</f>
        <v>0</v>
      </c>
      <c r="AF203" s="75">
        <f t="shared" ca="1" si="44"/>
        <v>0</v>
      </c>
      <c r="AG203" s="75">
        <f t="shared" ca="1" si="45"/>
        <v>0</v>
      </c>
      <c r="AH203" s="74" cm="1">
        <f t="array" aca="1" ref="AH203" ca="1">IFERROR(_xlfn.XLOOKUP(AH$1,INDIRECT("'"&amp;$A203&amp;"'!$A:$A"),INDIRECT("'"&amp;$A203&amp;"'!$b:$b"),FALSE),0)</f>
        <v>0</v>
      </c>
      <c r="AI203" s="74">
        <f ca="1">IFERROR(_xlfn.XLOOKUP($I203,données!$A$33:$A$39,données!$D$33:$D$39,0),0)</f>
        <v>0</v>
      </c>
      <c r="AJ203" s="74">
        <f ca="1">IFERROR(_xlfn.XLOOKUP($I203,données!$A$33:$A$39,données!$E$33:$E$39,0),0)</f>
        <v>0</v>
      </c>
      <c r="AK203" s="74">
        <f ca="1">IFERROR(_xlfn.XLOOKUP($I203,données!$A$33:$A$39,données!$F$33:$F$39,0),0)</f>
        <v>0</v>
      </c>
      <c r="AL203" s="74">
        <f ca="1">IFERROR(_xlfn.XLOOKUP($I203,données!$A$33:$A$39,données!$G$33:$G$39,0),0)</f>
        <v>0</v>
      </c>
      <c r="AM203" s="74">
        <f ca="1">IFERROR(_xlfn.XLOOKUP($I203,données!$A$33:$A$39,données!$H$33:$H$39,0),0)</f>
        <v>0</v>
      </c>
      <c r="AN203" s="74"/>
      <c r="AO203" s="74"/>
      <c r="AP203" s="71"/>
      <c r="AQ203" s="82"/>
    </row>
    <row r="204" spans="1:43" s="68" customFormat="1" ht="14" x14ac:dyDescent="0.2">
      <c r="A204" s="71">
        <f t="shared" si="29"/>
        <v>200</v>
      </c>
      <c r="B204" s="71">
        <f t="shared" ca="1" si="40"/>
        <v>0</v>
      </c>
      <c r="C204" s="71">
        <f t="shared" ca="1" si="40"/>
        <v>0</v>
      </c>
      <c r="D204" s="71">
        <f t="shared" ca="1" si="40"/>
        <v>0</v>
      </c>
      <c r="E204" s="71">
        <f t="shared" ca="1" si="40"/>
        <v>0</v>
      </c>
      <c r="F204" s="71">
        <f t="shared" ca="1" si="37"/>
        <v>0</v>
      </c>
      <c r="G204" s="89">
        <f t="shared" ca="1" si="40"/>
        <v>0</v>
      </c>
      <c r="H204" s="72" cm="1">
        <f t="array" aca="1" ref="H204" ca="1">IFERROR(_xlfn.XLOOKUP(H$1,INDIRECT("'"&amp;$A204&amp;"'!$A:$A"),INDIRECT("'"&amp;$A204&amp;"'!$b:$b"),FALSE),0)</f>
        <v>0</v>
      </c>
      <c r="I204" s="71" cm="1">
        <f t="array" aca="1" ref="I204" ca="1">IFERROR(IF($H204="Oui",_xlfn.XLOOKUP(I$2,INDIRECT("'"&amp;$A204&amp;"'!$A:$A"),INDIRECT("'"&amp;$A204&amp;"'!$b:$b"),FALSE),_xlfn.XLOOKUP(I$1,INDIRECT("'"&amp;$A204&amp;"'!$C$19:$C$25"),INDIRECT("'"&amp;$A204&amp;"'!$A$19:$A$25"),données!$A$39)),0)</f>
        <v>0</v>
      </c>
      <c r="J204" s="73">
        <f t="shared" ca="1" si="42"/>
        <v>0</v>
      </c>
      <c r="K204" s="74">
        <f t="shared" ca="1" si="41"/>
        <v>0</v>
      </c>
      <c r="L204" s="74">
        <f t="shared" ca="1" si="41"/>
        <v>0</v>
      </c>
      <c r="M204" s="74">
        <f t="shared" ca="1" si="41"/>
        <v>0</v>
      </c>
      <c r="N204" s="74">
        <f t="shared" ca="1" si="41"/>
        <v>0</v>
      </c>
      <c r="O204" s="74">
        <f t="shared" ca="1" si="41"/>
        <v>0</v>
      </c>
      <c r="P204" s="74">
        <f t="shared" ca="1" si="41"/>
        <v>0</v>
      </c>
      <c r="Q204" s="74">
        <f t="shared" ca="1" si="41"/>
        <v>0</v>
      </c>
      <c r="R204" s="74">
        <f t="shared" ca="1" si="41"/>
        <v>0</v>
      </c>
      <c r="S204" s="74">
        <f t="shared" ca="1" si="41"/>
        <v>0</v>
      </c>
      <c r="T204" s="74">
        <f t="shared" ca="1" si="41"/>
        <v>0</v>
      </c>
      <c r="U204" s="74">
        <f t="shared" ca="1" si="41"/>
        <v>0</v>
      </c>
      <c r="V204" s="74">
        <f t="shared" ca="1" si="41"/>
        <v>0</v>
      </c>
      <c r="W204" s="74">
        <f t="shared" ca="1" si="41"/>
        <v>0</v>
      </c>
      <c r="X204" s="74">
        <f t="shared" ca="1" si="41"/>
        <v>0</v>
      </c>
      <c r="Y204" s="74">
        <f t="shared" ca="1" si="41"/>
        <v>0</v>
      </c>
      <c r="Z204" s="74">
        <f t="shared" ca="1" si="41"/>
        <v>0</v>
      </c>
      <c r="AA204" s="73">
        <f t="shared" ca="1" si="43"/>
        <v>0</v>
      </c>
      <c r="AB204" s="93"/>
      <c r="AC204" s="75">
        <f ca="1">ROUND(IF($H204="Oui",0,SUMIFS(données!$C$33:$C$39,données!$A$33:$A$39,$I204)),2)</f>
        <v>0</v>
      </c>
      <c r="AD204" s="75" cm="1">
        <f t="array" aca="1" ref="AD204" ca="1">ROUND((SUMPRODUCT((données!$L$2:$R$2=$I204)*(données!$A$3:$A$17=J$1)*(données!$B$3:$B$17=J$2)*données!$L$3:$R$17)*$J204)+(SUMPRODUCT((données!$L$2:$R$2=$I204)*(données!$A$3:$A$17=K$1)*(données!$B$3:$B$17=K$2)*données!$L$3:$R$17)*$K204)+(SUMPRODUCT((données!$L$2:$R$2=$I204)*(données!$A$3:$A$17=L$1)*(données!$B$3:$B$17=L$2)*données!$L$3:$R$17)*$L204)+(SUMPRODUCT((données!$L$2:$R$2=$I204)*(données!$A$3:$A$17=M$1)*(données!$B$3:$B$17=M$2)*données!$L$3:$R$17)*$M204)+(SUMPRODUCT((données!$L$2:$R$2=$I204)*(données!$A$3:$A$17=N$1)*(données!$B$3:$B$17=N$2)*données!$L$3:$R$17)*$N204)+(SUMPRODUCT((données!$L$2:$R$2=$I204)*(données!$A$3:$A$17=O$1)*(données!$B$3:$B$17=O$2)*données!$L$3:$R$17)*$O204)+(SUMPRODUCT((données!$L$2:$R$2=$I204)*(données!$A$3:$A$17=P$1)*(données!$B$3:$B$17=Q$2)*données!$L$3:$R$17)*$P204)+(SUMPRODUCT((données!$L$2:$R$2=$I204)*(données!$A$3:$A$17=Q$1)*(données!$B$3:$B$17=Q$2)*données!$L$3:$R$17)*$Q204)+(SUMPRODUCT((données!$L$2:$R$2=$I204)*(données!$A$3:$A$17=R$1)*(données!$B$3:$B$17=R$2)*données!$L$3:$R$17)*$R204)+(SUMPRODUCT((données!$L$2:$R$2=$I204)*(données!$A$3:$A$17=S$1)*(données!$B$3:$B$17=S$2)*données!$L$3:$R$17)*$S204)+(SUMPRODUCT((données!$L$2:$R$2=$I204)*(données!$A$3:$A$17=T$1)*(données!$B$3:$B$17=T$2)*données!$L$3:$R$17)*$T204)+(SUMPRODUCT((données!$L$2:$R$2=$I204)*(données!$A$3:$A$17=U$1)*(données!$B$3:$B$17=U$2)*données!$L$3:$R$17)*$U204)+(SUMPRODUCT((données!$L$2:$R$2=$I204)*(données!$A$3:$A$17=V$1)*(données!$B$3:$B$17=V$2)*données!$L$3:$R$17)*$V204)+(SUMPRODUCT((données!$L$2:$R$2=$I204)*(données!$A$3:$A$17=W$1)*(données!$B$3:$B$17=W$2)*données!$L$3:$R$17)*$W204)+(SUMPRODUCT((données!$L$2:$R$2=$I204)*(données!$A$3:$A$17=AA$1)*(données!$B$3:$B$17=AA$2)*données!$L$3:$R$17)*$AA204),2)</f>
        <v>0</v>
      </c>
      <c r="AE204" s="75" cm="1">
        <f t="array" aca="1" ref="AE204" ca="1">IFERROR(_xlfn.XLOOKUP(AE$1,INDIRECT("'"&amp;$A204&amp;"'!$a:$a"),INDIRECT("'"&amp;$A204&amp;"'!$f:$f"),FALSE),0)</f>
        <v>0</v>
      </c>
      <c r="AF204" s="75">
        <f t="shared" ca="1" si="44"/>
        <v>0</v>
      </c>
      <c r="AG204" s="75">
        <f t="shared" ca="1" si="45"/>
        <v>0</v>
      </c>
      <c r="AH204" s="74" cm="1">
        <f t="array" aca="1" ref="AH204" ca="1">IFERROR(_xlfn.XLOOKUP(AH$1,INDIRECT("'"&amp;$A204&amp;"'!$A:$A"),INDIRECT("'"&amp;$A204&amp;"'!$b:$b"),FALSE),0)</f>
        <v>0</v>
      </c>
      <c r="AI204" s="74">
        <f ca="1">IFERROR(_xlfn.XLOOKUP($I204,données!$A$33:$A$39,données!$D$33:$D$39,0),0)</f>
        <v>0</v>
      </c>
      <c r="AJ204" s="74">
        <f ca="1">IFERROR(_xlfn.XLOOKUP($I204,données!$A$33:$A$39,données!$E$33:$E$39,0),0)</f>
        <v>0</v>
      </c>
      <c r="AK204" s="74">
        <f ca="1">IFERROR(_xlfn.XLOOKUP($I204,données!$A$33:$A$39,données!$F$33:$F$39,0),0)</f>
        <v>0</v>
      </c>
      <c r="AL204" s="74">
        <f ca="1">IFERROR(_xlfn.XLOOKUP($I204,données!$A$33:$A$39,données!$G$33:$G$39,0),0)</f>
        <v>0</v>
      </c>
      <c r="AM204" s="74">
        <f ca="1">IFERROR(_xlfn.XLOOKUP($I204,données!$A$33:$A$39,données!$H$33:$H$39,0),0)</f>
        <v>0</v>
      </c>
      <c r="AN204" s="74"/>
      <c r="AO204" s="74"/>
      <c r="AP204" s="71"/>
      <c r="AQ204" s="82"/>
    </row>
    <row r="205" spans="1:43" s="68" customFormat="1" ht="14" x14ac:dyDescent="0.2">
      <c r="A205" s="71">
        <f t="shared" si="29"/>
        <v>201</v>
      </c>
      <c r="B205" s="71">
        <f t="shared" ca="1" si="40"/>
        <v>0</v>
      </c>
      <c r="C205" s="71">
        <f t="shared" ca="1" si="40"/>
        <v>0</v>
      </c>
      <c r="D205" s="71">
        <f t="shared" ca="1" si="40"/>
        <v>0</v>
      </c>
      <c r="E205" s="71">
        <f t="shared" ca="1" si="40"/>
        <v>0</v>
      </c>
      <c r="F205" s="71">
        <f t="shared" ca="1" si="37"/>
        <v>0</v>
      </c>
      <c r="G205" s="89">
        <f t="shared" ca="1" si="40"/>
        <v>0</v>
      </c>
      <c r="H205" s="72" cm="1">
        <f t="array" aca="1" ref="H205" ca="1">IFERROR(_xlfn.XLOOKUP(H$1,INDIRECT("'"&amp;$A205&amp;"'!$A:$A"),INDIRECT("'"&amp;$A205&amp;"'!$b:$b"),FALSE),0)</f>
        <v>0</v>
      </c>
      <c r="I205" s="71" cm="1">
        <f t="array" aca="1" ref="I205" ca="1">IFERROR(IF($H205="Oui",_xlfn.XLOOKUP(I$2,INDIRECT("'"&amp;$A205&amp;"'!$A:$A"),INDIRECT("'"&amp;$A205&amp;"'!$b:$b"),FALSE),_xlfn.XLOOKUP(I$1,INDIRECT("'"&amp;$A205&amp;"'!$C$19:$C$25"),INDIRECT("'"&amp;$A205&amp;"'!$A$19:$A$25"),données!$A$39)),0)</f>
        <v>0</v>
      </c>
      <c r="J205" s="73">
        <f t="shared" ca="1" si="42"/>
        <v>0</v>
      </c>
      <c r="K205" s="74">
        <f t="shared" ca="1" si="41"/>
        <v>0</v>
      </c>
      <c r="L205" s="74">
        <f t="shared" ca="1" si="41"/>
        <v>0</v>
      </c>
      <c r="M205" s="74">
        <f t="shared" ca="1" si="41"/>
        <v>0</v>
      </c>
      <c r="N205" s="74">
        <f t="shared" ca="1" si="41"/>
        <v>0</v>
      </c>
      <c r="O205" s="74">
        <f t="shared" ca="1" si="41"/>
        <v>0</v>
      </c>
      <c r="P205" s="74">
        <f t="shared" ca="1" si="41"/>
        <v>0</v>
      </c>
      <c r="Q205" s="74">
        <f t="shared" ca="1" si="41"/>
        <v>0</v>
      </c>
      <c r="R205" s="74">
        <f t="shared" ca="1" si="41"/>
        <v>0</v>
      </c>
      <c r="S205" s="74">
        <f t="shared" ca="1" si="41"/>
        <v>0</v>
      </c>
      <c r="T205" s="74">
        <f t="shared" ca="1" si="41"/>
        <v>0</v>
      </c>
      <c r="U205" s="74">
        <f t="shared" ca="1" si="41"/>
        <v>0</v>
      </c>
      <c r="V205" s="74">
        <f t="shared" ca="1" si="41"/>
        <v>0</v>
      </c>
      <c r="W205" s="74">
        <f t="shared" ca="1" si="41"/>
        <v>0</v>
      </c>
      <c r="X205" s="74">
        <f t="shared" ca="1" si="41"/>
        <v>0</v>
      </c>
      <c r="Y205" s="74">
        <f t="shared" ca="1" si="41"/>
        <v>0</v>
      </c>
      <c r="Z205" s="74">
        <f t="shared" ca="1" si="41"/>
        <v>0</v>
      </c>
      <c r="AA205" s="73">
        <f t="shared" ca="1" si="43"/>
        <v>0</v>
      </c>
      <c r="AB205" s="93"/>
      <c r="AC205" s="75">
        <f ca="1">ROUND(IF($H205="Oui",0,SUMIFS(données!$C$33:$C$39,données!$A$33:$A$39,$I205)),2)</f>
        <v>0</v>
      </c>
      <c r="AD205" s="75" cm="1">
        <f t="array" aca="1" ref="AD205" ca="1">ROUND((SUMPRODUCT((données!$L$2:$R$2=$I205)*(données!$A$3:$A$17=J$1)*(données!$B$3:$B$17=J$2)*données!$L$3:$R$17)*$J205)+(SUMPRODUCT((données!$L$2:$R$2=$I205)*(données!$A$3:$A$17=K$1)*(données!$B$3:$B$17=K$2)*données!$L$3:$R$17)*$K205)+(SUMPRODUCT((données!$L$2:$R$2=$I205)*(données!$A$3:$A$17=L$1)*(données!$B$3:$B$17=L$2)*données!$L$3:$R$17)*$L205)+(SUMPRODUCT((données!$L$2:$R$2=$I205)*(données!$A$3:$A$17=M$1)*(données!$B$3:$B$17=M$2)*données!$L$3:$R$17)*$M205)+(SUMPRODUCT((données!$L$2:$R$2=$I205)*(données!$A$3:$A$17=N$1)*(données!$B$3:$B$17=N$2)*données!$L$3:$R$17)*$N205)+(SUMPRODUCT((données!$L$2:$R$2=$I205)*(données!$A$3:$A$17=O$1)*(données!$B$3:$B$17=O$2)*données!$L$3:$R$17)*$O205)+(SUMPRODUCT((données!$L$2:$R$2=$I205)*(données!$A$3:$A$17=P$1)*(données!$B$3:$B$17=Q$2)*données!$L$3:$R$17)*$P205)+(SUMPRODUCT((données!$L$2:$R$2=$I205)*(données!$A$3:$A$17=Q$1)*(données!$B$3:$B$17=Q$2)*données!$L$3:$R$17)*$Q205)+(SUMPRODUCT((données!$L$2:$R$2=$I205)*(données!$A$3:$A$17=R$1)*(données!$B$3:$B$17=R$2)*données!$L$3:$R$17)*$R205)+(SUMPRODUCT((données!$L$2:$R$2=$I205)*(données!$A$3:$A$17=S$1)*(données!$B$3:$B$17=S$2)*données!$L$3:$R$17)*$S205)+(SUMPRODUCT((données!$L$2:$R$2=$I205)*(données!$A$3:$A$17=T$1)*(données!$B$3:$B$17=T$2)*données!$L$3:$R$17)*$T205)+(SUMPRODUCT((données!$L$2:$R$2=$I205)*(données!$A$3:$A$17=U$1)*(données!$B$3:$B$17=U$2)*données!$L$3:$R$17)*$U205)+(SUMPRODUCT((données!$L$2:$R$2=$I205)*(données!$A$3:$A$17=V$1)*(données!$B$3:$B$17=V$2)*données!$L$3:$R$17)*$V205)+(SUMPRODUCT((données!$L$2:$R$2=$I205)*(données!$A$3:$A$17=W$1)*(données!$B$3:$B$17=W$2)*données!$L$3:$R$17)*$W205)+(SUMPRODUCT((données!$L$2:$R$2=$I205)*(données!$A$3:$A$17=AA$1)*(données!$B$3:$B$17=AA$2)*données!$L$3:$R$17)*$AA205),2)</f>
        <v>0</v>
      </c>
      <c r="AE205" s="75" cm="1">
        <f t="array" aca="1" ref="AE205" ca="1">IFERROR(_xlfn.XLOOKUP(AE$1,INDIRECT("'"&amp;$A205&amp;"'!$a:$a"),INDIRECT("'"&amp;$A205&amp;"'!$f:$f"),FALSE),0)</f>
        <v>0</v>
      </c>
      <c r="AF205" s="75">
        <f t="shared" ca="1" si="44"/>
        <v>0</v>
      </c>
      <c r="AG205" s="75">
        <f t="shared" ca="1" si="45"/>
        <v>0</v>
      </c>
      <c r="AH205" s="74" cm="1">
        <f t="array" aca="1" ref="AH205" ca="1">IFERROR(_xlfn.XLOOKUP(AH$1,INDIRECT("'"&amp;$A205&amp;"'!$A:$A"),INDIRECT("'"&amp;$A205&amp;"'!$b:$b"),FALSE),0)</f>
        <v>0</v>
      </c>
      <c r="AI205" s="74">
        <f ca="1">IFERROR(_xlfn.XLOOKUP($I205,données!$A$33:$A$39,données!$D$33:$D$39,0),0)</f>
        <v>0</v>
      </c>
      <c r="AJ205" s="74">
        <f ca="1">IFERROR(_xlfn.XLOOKUP($I205,données!$A$33:$A$39,données!$E$33:$E$39,0),0)</f>
        <v>0</v>
      </c>
      <c r="AK205" s="74">
        <f ca="1">IFERROR(_xlfn.XLOOKUP($I205,données!$A$33:$A$39,données!$F$33:$F$39,0),0)</f>
        <v>0</v>
      </c>
      <c r="AL205" s="74">
        <f ca="1">IFERROR(_xlfn.XLOOKUP($I205,données!$A$33:$A$39,données!$G$33:$G$39,0),0)</f>
        <v>0</v>
      </c>
      <c r="AM205" s="74">
        <f ca="1">IFERROR(_xlfn.XLOOKUP($I205,données!$A$33:$A$39,données!$H$33:$H$39,0),0)</f>
        <v>0</v>
      </c>
      <c r="AN205" s="74"/>
      <c r="AO205" s="74"/>
      <c r="AP205" s="71"/>
      <c r="AQ205" s="82"/>
    </row>
    <row r="206" spans="1:43" s="68" customFormat="1" ht="14" x14ac:dyDescent="0.2">
      <c r="A206" s="71">
        <f t="shared" si="29"/>
        <v>202</v>
      </c>
      <c r="B206" s="71">
        <f t="shared" ca="1" si="40"/>
        <v>0</v>
      </c>
      <c r="C206" s="71">
        <f t="shared" ca="1" si="40"/>
        <v>0</v>
      </c>
      <c r="D206" s="71">
        <f t="shared" ca="1" si="40"/>
        <v>0</v>
      </c>
      <c r="E206" s="71">
        <f t="shared" ca="1" si="40"/>
        <v>0</v>
      </c>
      <c r="F206" s="71">
        <f t="shared" ca="1" si="37"/>
        <v>0</v>
      </c>
      <c r="G206" s="89">
        <f t="shared" ca="1" si="40"/>
        <v>0</v>
      </c>
      <c r="H206" s="72" cm="1">
        <f t="array" aca="1" ref="H206" ca="1">IFERROR(_xlfn.XLOOKUP(H$1,INDIRECT("'"&amp;$A206&amp;"'!$A:$A"),INDIRECT("'"&amp;$A206&amp;"'!$b:$b"),FALSE),0)</f>
        <v>0</v>
      </c>
      <c r="I206" s="71" cm="1">
        <f t="array" aca="1" ref="I206" ca="1">IFERROR(IF($H206="Oui",_xlfn.XLOOKUP(I$2,INDIRECT("'"&amp;$A206&amp;"'!$A:$A"),INDIRECT("'"&amp;$A206&amp;"'!$b:$b"),FALSE),_xlfn.XLOOKUP(I$1,INDIRECT("'"&amp;$A206&amp;"'!$C$19:$C$25"),INDIRECT("'"&amp;$A206&amp;"'!$A$19:$A$25"),données!$A$39)),0)</f>
        <v>0</v>
      </c>
      <c r="J206" s="73">
        <f t="shared" ca="1" si="42"/>
        <v>0</v>
      </c>
      <c r="K206" s="74">
        <f t="shared" ca="1" si="41"/>
        <v>0</v>
      </c>
      <c r="L206" s="74">
        <f t="shared" ca="1" si="41"/>
        <v>0</v>
      </c>
      <c r="M206" s="74">
        <f t="shared" ca="1" si="41"/>
        <v>0</v>
      </c>
      <c r="N206" s="74">
        <f t="shared" ca="1" si="41"/>
        <v>0</v>
      </c>
      <c r="O206" s="74">
        <f t="shared" ca="1" si="41"/>
        <v>0</v>
      </c>
      <c r="P206" s="74">
        <f t="shared" ca="1" si="41"/>
        <v>0</v>
      </c>
      <c r="Q206" s="74">
        <f t="shared" ca="1" si="41"/>
        <v>0</v>
      </c>
      <c r="R206" s="74">
        <f t="shared" ca="1" si="41"/>
        <v>0</v>
      </c>
      <c r="S206" s="74">
        <f t="shared" ca="1" si="41"/>
        <v>0</v>
      </c>
      <c r="T206" s="74">
        <f t="shared" ca="1" si="41"/>
        <v>0</v>
      </c>
      <c r="U206" s="74">
        <f t="shared" ca="1" si="41"/>
        <v>0</v>
      </c>
      <c r="V206" s="74">
        <f t="shared" ca="1" si="41"/>
        <v>0</v>
      </c>
      <c r="W206" s="74">
        <f t="shared" ca="1" si="41"/>
        <v>0</v>
      </c>
      <c r="X206" s="74">
        <f t="shared" ca="1" si="41"/>
        <v>0</v>
      </c>
      <c r="Y206" s="74">
        <f t="shared" ca="1" si="41"/>
        <v>0</v>
      </c>
      <c r="Z206" s="74">
        <f t="shared" ca="1" si="41"/>
        <v>0</v>
      </c>
      <c r="AA206" s="73">
        <f t="shared" ca="1" si="43"/>
        <v>0</v>
      </c>
      <c r="AB206" s="93"/>
      <c r="AC206" s="75">
        <f ca="1">ROUND(IF($H206="Oui",0,SUMIFS(données!$C$33:$C$39,données!$A$33:$A$39,$I206)),2)</f>
        <v>0</v>
      </c>
      <c r="AD206" s="75" cm="1">
        <f t="array" aca="1" ref="AD206" ca="1">ROUND((SUMPRODUCT((données!$L$2:$R$2=$I206)*(données!$A$3:$A$17=J$1)*(données!$B$3:$B$17=J$2)*données!$L$3:$R$17)*$J206)+(SUMPRODUCT((données!$L$2:$R$2=$I206)*(données!$A$3:$A$17=K$1)*(données!$B$3:$B$17=K$2)*données!$L$3:$R$17)*$K206)+(SUMPRODUCT((données!$L$2:$R$2=$I206)*(données!$A$3:$A$17=L$1)*(données!$B$3:$B$17=L$2)*données!$L$3:$R$17)*$L206)+(SUMPRODUCT((données!$L$2:$R$2=$I206)*(données!$A$3:$A$17=M$1)*(données!$B$3:$B$17=M$2)*données!$L$3:$R$17)*$M206)+(SUMPRODUCT((données!$L$2:$R$2=$I206)*(données!$A$3:$A$17=N$1)*(données!$B$3:$B$17=N$2)*données!$L$3:$R$17)*$N206)+(SUMPRODUCT((données!$L$2:$R$2=$I206)*(données!$A$3:$A$17=O$1)*(données!$B$3:$B$17=O$2)*données!$L$3:$R$17)*$O206)+(SUMPRODUCT((données!$L$2:$R$2=$I206)*(données!$A$3:$A$17=P$1)*(données!$B$3:$B$17=Q$2)*données!$L$3:$R$17)*$P206)+(SUMPRODUCT((données!$L$2:$R$2=$I206)*(données!$A$3:$A$17=Q$1)*(données!$B$3:$B$17=Q$2)*données!$L$3:$R$17)*$Q206)+(SUMPRODUCT((données!$L$2:$R$2=$I206)*(données!$A$3:$A$17=R$1)*(données!$B$3:$B$17=R$2)*données!$L$3:$R$17)*$R206)+(SUMPRODUCT((données!$L$2:$R$2=$I206)*(données!$A$3:$A$17=S$1)*(données!$B$3:$B$17=S$2)*données!$L$3:$R$17)*$S206)+(SUMPRODUCT((données!$L$2:$R$2=$I206)*(données!$A$3:$A$17=T$1)*(données!$B$3:$B$17=T$2)*données!$L$3:$R$17)*$T206)+(SUMPRODUCT((données!$L$2:$R$2=$I206)*(données!$A$3:$A$17=U$1)*(données!$B$3:$B$17=U$2)*données!$L$3:$R$17)*$U206)+(SUMPRODUCT((données!$L$2:$R$2=$I206)*(données!$A$3:$A$17=V$1)*(données!$B$3:$B$17=V$2)*données!$L$3:$R$17)*$V206)+(SUMPRODUCT((données!$L$2:$R$2=$I206)*(données!$A$3:$A$17=W$1)*(données!$B$3:$B$17=W$2)*données!$L$3:$R$17)*$W206)+(SUMPRODUCT((données!$L$2:$R$2=$I206)*(données!$A$3:$A$17=AA$1)*(données!$B$3:$B$17=AA$2)*données!$L$3:$R$17)*$AA206),2)</f>
        <v>0</v>
      </c>
      <c r="AE206" s="75" cm="1">
        <f t="array" aca="1" ref="AE206" ca="1">IFERROR(_xlfn.XLOOKUP(AE$1,INDIRECT("'"&amp;$A206&amp;"'!$a:$a"),INDIRECT("'"&amp;$A206&amp;"'!$f:$f"),FALSE),0)</f>
        <v>0</v>
      </c>
      <c r="AF206" s="75">
        <f t="shared" ca="1" si="44"/>
        <v>0</v>
      </c>
      <c r="AG206" s="75">
        <f t="shared" ca="1" si="45"/>
        <v>0</v>
      </c>
      <c r="AH206" s="74" cm="1">
        <f t="array" aca="1" ref="AH206" ca="1">IFERROR(_xlfn.XLOOKUP(AH$1,INDIRECT("'"&amp;$A206&amp;"'!$A:$A"),INDIRECT("'"&amp;$A206&amp;"'!$b:$b"),FALSE),0)</f>
        <v>0</v>
      </c>
      <c r="AI206" s="74">
        <f ca="1">IFERROR(_xlfn.XLOOKUP($I206,données!$A$33:$A$39,données!$D$33:$D$39,0),0)</f>
        <v>0</v>
      </c>
      <c r="AJ206" s="74">
        <f ca="1">IFERROR(_xlfn.XLOOKUP($I206,données!$A$33:$A$39,données!$E$33:$E$39,0),0)</f>
        <v>0</v>
      </c>
      <c r="AK206" s="74">
        <f ca="1">IFERROR(_xlfn.XLOOKUP($I206,données!$A$33:$A$39,données!$F$33:$F$39,0),0)</f>
        <v>0</v>
      </c>
      <c r="AL206" s="74">
        <f ca="1">IFERROR(_xlfn.XLOOKUP($I206,données!$A$33:$A$39,données!$G$33:$G$39,0),0)</f>
        <v>0</v>
      </c>
      <c r="AM206" s="74">
        <f ca="1">IFERROR(_xlfn.XLOOKUP($I206,données!$A$33:$A$39,données!$H$33:$H$39,0),0)</f>
        <v>0</v>
      </c>
      <c r="AN206" s="74"/>
      <c r="AO206" s="74"/>
      <c r="AP206" s="71"/>
      <c r="AQ206" s="82"/>
    </row>
    <row r="207" spans="1:43" s="68" customFormat="1" ht="14" x14ac:dyDescent="0.2">
      <c r="A207" s="71">
        <f t="shared" si="29"/>
        <v>203</v>
      </c>
      <c r="B207" s="71">
        <f t="shared" ca="1" si="40"/>
        <v>0</v>
      </c>
      <c r="C207" s="71">
        <f t="shared" ca="1" si="40"/>
        <v>0</v>
      </c>
      <c r="D207" s="71">
        <f t="shared" ca="1" si="40"/>
        <v>0</v>
      </c>
      <c r="E207" s="71">
        <f t="shared" ca="1" si="40"/>
        <v>0</v>
      </c>
      <c r="F207" s="71">
        <f t="shared" ca="1" si="37"/>
        <v>0</v>
      </c>
      <c r="G207" s="89">
        <f t="shared" ca="1" si="40"/>
        <v>0</v>
      </c>
      <c r="H207" s="72" cm="1">
        <f t="array" aca="1" ref="H207" ca="1">IFERROR(_xlfn.XLOOKUP(H$1,INDIRECT("'"&amp;$A207&amp;"'!$A:$A"),INDIRECT("'"&amp;$A207&amp;"'!$b:$b"),FALSE),0)</f>
        <v>0</v>
      </c>
      <c r="I207" s="71" cm="1">
        <f t="array" aca="1" ref="I207" ca="1">IFERROR(IF($H207="Oui",_xlfn.XLOOKUP(I$2,INDIRECT("'"&amp;$A207&amp;"'!$A:$A"),INDIRECT("'"&amp;$A207&amp;"'!$b:$b"),FALSE),_xlfn.XLOOKUP(I$1,INDIRECT("'"&amp;$A207&amp;"'!$C$19:$C$25"),INDIRECT("'"&amp;$A207&amp;"'!$A$19:$A$25"),données!$A$39)),0)</f>
        <v>0</v>
      </c>
      <c r="J207" s="73">
        <f t="shared" ca="1" si="42"/>
        <v>0</v>
      </c>
      <c r="K207" s="74">
        <f t="shared" ca="1" si="41"/>
        <v>0</v>
      </c>
      <c r="L207" s="74">
        <f t="shared" ca="1" si="41"/>
        <v>0</v>
      </c>
      <c r="M207" s="74">
        <f t="shared" ca="1" si="41"/>
        <v>0</v>
      </c>
      <c r="N207" s="74">
        <f t="shared" ca="1" si="41"/>
        <v>0</v>
      </c>
      <c r="O207" s="74">
        <f t="shared" ca="1" si="41"/>
        <v>0</v>
      </c>
      <c r="P207" s="74">
        <f t="shared" ca="1" si="41"/>
        <v>0</v>
      </c>
      <c r="Q207" s="74">
        <f t="shared" ca="1" si="41"/>
        <v>0</v>
      </c>
      <c r="R207" s="74">
        <f t="shared" ca="1" si="41"/>
        <v>0</v>
      </c>
      <c r="S207" s="74">
        <f t="shared" ca="1" si="41"/>
        <v>0</v>
      </c>
      <c r="T207" s="74">
        <f t="shared" ca="1" si="41"/>
        <v>0</v>
      </c>
      <c r="U207" s="74">
        <f t="shared" ca="1" si="41"/>
        <v>0</v>
      </c>
      <c r="V207" s="74">
        <f t="shared" ca="1" si="41"/>
        <v>0</v>
      </c>
      <c r="W207" s="74">
        <f t="shared" ca="1" si="41"/>
        <v>0</v>
      </c>
      <c r="X207" s="74">
        <f t="shared" ca="1" si="41"/>
        <v>0</v>
      </c>
      <c r="Y207" s="74">
        <f t="shared" ca="1" si="41"/>
        <v>0</v>
      </c>
      <c r="Z207" s="74">
        <f t="shared" ca="1" si="41"/>
        <v>0</v>
      </c>
      <c r="AA207" s="73">
        <f t="shared" ca="1" si="43"/>
        <v>0</v>
      </c>
      <c r="AB207" s="93"/>
      <c r="AC207" s="75">
        <f ca="1">ROUND(IF($H207="Oui",0,SUMIFS(données!$C$33:$C$39,données!$A$33:$A$39,$I207)),2)</f>
        <v>0</v>
      </c>
      <c r="AD207" s="75" cm="1">
        <f t="array" aca="1" ref="AD207" ca="1">ROUND((SUMPRODUCT((données!$L$2:$R$2=$I207)*(données!$A$3:$A$17=J$1)*(données!$B$3:$B$17=J$2)*données!$L$3:$R$17)*$J207)+(SUMPRODUCT((données!$L$2:$R$2=$I207)*(données!$A$3:$A$17=K$1)*(données!$B$3:$B$17=K$2)*données!$L$3:$R$17)*$K207)+(SUMPRODUCT((données!$L$2:$R$2=$I207)*(données!$A$3:$A$17=L$1)*(données!$B$3:$B$17=L$2)*données!$L$3:$R$17)*$L207)+(SUMPRODUCT((données!$L$2:$R$2=$I207)*(données!$A$3:$A$17=M$1)*(données!$B$3:$B$17=M$2)*données!$L$3:$R$17)*$M207)+(SUMPRODUCT((données!$L$2:$R$2=$I207)*(données!$A$3:$A$17=N$1)*(données!$B$3:$B$17=N$2)*données!$L$3:$R$17)*$N207)+(SUMPRODUCT((données!$L$2:$R$2=$I207)*(données!$A$3:$A$17=O$1)*(données!$B$3:$B$17=O$2)*données!$L$3:$R$17)*$O207)+(SUMPRODUCT((données!$L$2:$R$2=$I207)*(données!$A$3:$A$17=P$1)*(données!$B$3:$B$17=Q$2)*données!$L$3:$R$17)*$P207)+(SUMPRODUCT((données!$L$2:$R$2=$I207)*(données!$A$3:$A$17=Q$1)*(données!$B$3:$B$17=Q$2)*données!$L$3:$R$17)*$Q207)+(SUMPRODUCT((données!$L$2:$R$2=$I207)*(données!$A$3:$A$17=R$1)*(données!$B$3:$B$17=R$2)*données!$L$3:$R$17)*$R207)+(SUMPRODUCT((données!$L$2:$R$2=$I207)*(données!$A$3:$A$17=S$1)*(données!$B$3:$B$17=S$2)*données!$L$3:$R$17)*$S207)+(SUMPRODUCT((données!$L$2:$R$2=$I207)*(données!$A$3:$A$17=T$1)*(données!$B$3:$B$17=T$2)*données!$L$3:$R$17)*$T207)+(SUMPRODUCT((données!$L$2:$R$2=$I207)*(données!$A$3:$A$17=U$1)*(données!$B$3:$B$17=U$2)*données!$L$3:$R$17)*$U207)+(SUMPRODUCT((données!$L$2:$R$2=$I207)*(données!$A$3:$A$17=V$1)*(données!$B$3:$B$17=V$2)*données!$L$3:$R$17)*$V207)+(SUMPRODUCT((données!$L$2:$R$2=$I207)*(données!$A$3:$A$17=W$1)*(données!$B$3:$B$17=W$2)*données!$L$3:$R$17)*$W207)+(SUMPRODUCT((données!$L$2:$R$2=$I207)*(données!$A$3:$A$17=AA$1)*(données!$B$3:$B$17=AA$2)*données!$L$3:$R$17)*$AA207),2)</f>
        <v>0</v>
      </c>
      <c r="AE207" s="75" cm="1">
        <f t="array" aca="1" ref="AE207" ca="1">IFERROR(_xlfn.XLOOKUP(AE$1,INDIRECT("'"&amp;$A207&amp;"'!$a:$a"),INDIRECT("'"&amp;$A207&amp;"'!$f:$f"),FALSE),0)</f>
        <v>0</v>
      </c>
      <c r="AF207" s="75">
        <f t="shared" ca="1" si="44"/>
        <v>0</v>
      </c>
      <c r="AG207" s="75">
        <f t="shared" ca="1" si="45"/>
        <v>0</v>
      </c>
      <c r="AH207" s="74" cm="1">
        <f t="array" aca="1" ref="AH207" ca="1">IFERROR(_xlfn.XLOOKUP(AH$1,INDIRECT("'"&amp;$A207&amp;"'!$A:$A"),INDIRECT("'"&amp;$A207&amp;"'!$b:$b"),FALSE),0)</f>
        <v>0</v>
      </c>
      <c r="AI207" s="74">
        <f ca="1">IFERROR(_xlfn.XLOOKUP($I207,données!$A$33:$A$39,données!$D$33:$D$39,0),0)</f>
        <v>0</v>
      </c>
      <c r="AJ207" s="74">
        <f ca="1">IFERROR(_xlfn.XLOOKUP($I207,données!$A$33:$A$39,données!$E$33:$E$39,0),0)</f>
        <v>0</v>
      </c>
      <c r="AK207" s="74">
        <f ca="1">IFERROR(_xlfn.XLOOKUP($I207,données!$A$33:$A$39,données!$F$33:$F$39,0),0)</f>
        <v>0</v>
      </c>
      <c r="AL207" s="74">
        <f ca="1">IFERROR(_xlfn.XLOOKUP($I207,données!$A$33:$A$39,données!$G$33:$G$39,0),0)</f>
        <v>0</v>
      </c>
      <c r="AM207" s="74">
        <f ca="1">IFERROR(_xlfn.XLOOKUP($I207,données!$A$33:$A$39,données!$H$33:$H$39,0),0)</f>
        <v>0</v>
      </c>
      <c r="AN207" s="74"/>
      <c r="AO207" s="74"/>
      <c r="AP207" s="71"/>
      <c r="AQ207" s="82"/>
    </row>
    <row r="208" spans="1:43" s="68" customFormat="1" ht="14" x14ac:dyDescent="0.2">
      <c r="A208" s="71">
        <f t="shared" si="29"/>
        <v>204</v>
      </c>
      <c r="B208" s="71">
        <f t="shared" ca="1" si="40"/>
        <v>0</v>
      </c>
      <c r="C208" s="71">
        <f t="shared" ca="1" si="40"/>
        <v>0</v>
      </c>
      <c r="D208" s="71">
        <f t="shared" ca="1" si="40"/>
        <v>0</v>
      </c>
      <c r="E208" s="71">
        <f t="shared" ca="1" si="40"/>
        <v>0</v>
      </c>
      <c r="F208" s="71">
        <f t="shared" ca="1" si="37"/>
        <v>0</v>
      </c>
      <c r="G208" s="89">
        <f t="shared" ca="1" si="40"/>
        <v>0</v>
      </c>
      <c r="H208" s="72" cm="1">
        <f t="array" aca="1" ref="H208" ca="1">IFERROR(_xlfn.XLOOKUP(H$1,INDIRECT("'"&amp;$A208&amp;"'!$A:$A"),INDIRECT("'"&amp;$A208&amp;"'!$b:$b"),FALSE),0)</f>
        <v>0</v>
      </c>
      <c r="I208" s="71" cm="1">
        <f t="array" aca="1" ref="I208" ca="1">IFERROR(IF($H208="Oui",_xlfn.XLOOKUP(I$2,INDIRECT("'"&amp;$A208&amp;"'!$A:$A"),INDIRECT("'"&amp;$A208&amp;"'!$b:$b"),FALSE),_xlfn.XLOOKUP(I$1,INDIRECT("'"&amp;$A208&amp;"'!$C$19:$C$25"),INDIRECT("'"&amp;$A208&amp;"'!$A$19:$A$25"),données!$A$39)),0)</f>
        <v>0</v>
      </c>
      <c r="J208" s="73">
        <f t="shared" ca="1" si="42"/>
        <v>0</v>
      </c>
      <c r="K208" s="74">
        <f t="shared" ca="1" si="41"/>
        <v>0</v>
      </c>
      <c r="L208" s="74">
        <f t="shared" ca="1" si="41"/>
        <v>0</v>
      </c>
      <c r="M208" s="74">
        <f t="shared" ca="1" si="41"/>
        <v>0</v>
      </c>
      <c r="N208" s="74">
        <f t="shared" ca="1" si="41"/>
        <v>0</v>
      </c>
      <c r="O208" s="74">
        <f t="shared" ca="1" si="41"/>
        <v>0</v>
      </c>
      <c r="P208" s="74">
        <f t="shared" ca="1" si="41"/>
        <v>0</v>
      </c>
      <c r="Q208" s="74">
        <f t="shared" ca="1" si="41"/>
        <v>0</v>
      </c>
      <c r="R208" s="74">
        <f t="shared" ca="1" si="41"/>
        <v>0</v>
      </c>
      <c r="S208" s="74">
        <f t="shared" ca="1" si="41"/>
        <v>0</v>
      </c>
      <c r="T208" s="74">
        <f t="shared" ca="1" si="41"/>
        <v>0</v>
      </c>
      <c r="U208" s="74">
        <f t="shared" ca="1" si="41"/>
        <v>0</v>
      </c>
      <c r="V208" s="74">
        <f t="shared" ca="1" si="41"/>
        <v>0</v>
      </c>
      <c r="W208" s="74">
        <f t="shared" ca="1" si="41"/>
        <v>0</v>
      </c>
      <c r="X208" s="74">
        <f t="shared" ca="1" si="41"/>
        <v>0</v>
      </c>
      <c r="Y208" s="74">
        <f t="shared" ca="1" si="41"/>
        <v>0</v>
      </c>
      <c r="Z208" s="74">
        <f t="shared" ca="1" si="41"/>
        <v>0</v>
      </c>
      <c r="AA208" s="73">
        <f t="shared" ca="1" si="43"/>
        <v>0</v>
      </c>
      <c r="AB208" s="93"/>
      <c r="AC208" s="75">
        <f ca="1">ROUND(IF($H208="Oui",0,SUMIFS(données!$C$33:$C$39,données!$A$33:$A$39,$I208)),2)</f>
        <v>0</v>
      </c>
      <c r="AD208" s="75" cm="1">
        <f t="array" aca="1" ref="AD208" ca="1">ROUND((SUMPRODUCT((données!$L$2:$R$2=$I208)*(données!$A$3:$A$17=J$1)*(données!$B$3:$B$17=J$2)*données!$L$3:$R$17)*$J208)+(SUMPRODUCT((données!$L$2:$R$2=$I208)*(données!$A$3:$A$17=K$1)*(données!$B$3:$B$17=K$2)*données!$L$3:$R$17)*$K208)+(SUMPRODUCT((données!$L$2:$R$2=$I208)*(données!$A$3:$A$17=L$1)*(données!$B$3:$B$17=L$2)*données!$L$3:$R$17)*$L208)+(SUMPRODUCT((données!$L$2:$R$2=$I208)*(données!$A$3:$A$17=M$1)*(données!$B$3:$B$17=M$2)*données!$L$3:$R$17)*$M208)+(SUMPRODUCT((données!$L$2:$R$2=$I208)*(données!$A$3:$A$17=N$1)*(données!$B$3:$B$17=N$2)*données!$L$3:$R$17)*$N208)+(SUMPRODUCT((données!$L$2:$R$2=$I208)*(données!$A$3:$A$17=O$1)*(données!$B$3:$B$17=O$2)*données!$L$3:$R$17)*$O208)+(SUMPRODUCT((données!$L$2:$R$2=$I208)*(données!$A$3:$A$17=P$1)*(données!$B$3:$B$17=Q$2)*données!$L$3:$R$17)*$P208)+(SUMPRODUCT((données!$L$2:$R$2=$I208)*(données!$A$3:$A$17=Q$1)*(données!$B$3:$B$17=Q$2)*données!$L$3:$R$17)*$Q208)+(SUMPRODUCT((données!$L$2:$R$2=$I208)*(données!$A$3:$A$17=R$1)*(données!$B$3:$B$17=R$2)*données!$L$3:$R$17)*$R208)+(SUMPRODUCT((données!$L$2:$R$2=$I208)*(données!$A$3:$A$17=S$1)*(données!$B$3:$B$17=S$2)*données!$L$3:$R$17)*$S208)+(SUMPRODUCT((données!$L$2:$R$2=$I208)*(données!$A$3:$A$17=T$1)*(données!$B$3:$B$17=T$2)*données!$L$3:$R$17)*$T208)+(SUMPRODUCT((données!$L$2:$R$2=$I208)*(données!$A$3:$A$17=U$1)*(données!$B$3:$B$17=U$2)*données!$L$3:$R$17)*$U208)+(SUMPRODUCT((données!$L$2:$R$2=$I208)*(données!$A$3:$A$17=V$1)*(données!$B$3:$B$17=V$2)*données!$L$3:$R$17)*$V208)+(SUMPRODUCT((données!$L$2:$R$2=$I208)*(données!$A$3:$A$17=W$1)*(données!$B$3:$B$17=W$2)*données!$L$3:$R$17)*$W208)+(SUMPRODUCT((données!$L$2:$R$2=$I208)*(données!$A$3:$A$17=AA$1)*(données!$B$3:$B$17=AA$2)*données!$L$3:$R$17)*$AA208),2)</f>
        <v>0</v>
      </c>
      <c r="AE208" s="75" cm="1">
        <f t="array" aca="1" ref="AE208" ca="1">IFERROR(_xlfn.XLOOKUP(AE$1,INDIRECT("'"&amp;$A208&amp;"'!$a:$a"),INDIRECT("'"&amp;$A208&amp;"'!$f:$f"),FALSE),0)</f>
        <v>0</v>
      </c>
      <c r="AF208" s="75">
        <f t="shared" ca="1" si="44"/>
        <v>0</v>
      </c>
      <c r="AG208" s="75">
        <f t="shared" ca="1" si="45"/>
        <v>0</v>
      </c>
      <c r="AH208" s="74" cm="1">
        <f t="array" aca="1" ref="AH208" ca="1">IFERROR(_xlfn.XLOOKUP(AH$1,INDIRECT("'"&amp;$A208&amp;"'!$A:$A"),INDIRECT("'"&amp;$A208&amp;"'!$b:$b"),FALSE),0)</f>
        <v>0</v>
      </c>
      <c r="AI208" s="74">
        <f ca="1">IFERROR(_xlfn.XLOOKUP($I208,données!$A$33:$A$39,données!$D$33:$D$39,0),0)</f>
        <v>0</v>
      </c>
      <c r="AJ208" s="74">
        <f ca="1">IFERROR(_xlfn.XLOOKUP($I208,données!$A$33:$A$39,données!$E$33:$E$39,0),0)</f>
        <v>0</v>
      </c>
      <c r="AK208" s="74">
        <f ca="1">IFERROR(_xlfn.XLOOKUP($I208,données!$A$33:$A$39,données!$F$33:$F$39,0),0)</f>
        <v>0</v>
      </c>
      <c r="AL208" s="74">
        <f ca="1">IFERROR(_xlfn.XLOOKUP($I208,données!$A$33:$A$39,données!$G$33:$G$39,0),0)</f>
        <v>0</v>
      </c>
      <c r="AM208" s="74">
        <f ca="1">IFERROR(_xlfn.XLOOKUP($I208,données!$A$33:$A$39,données!$H$33:$H$39,0),0)</f>
        <v>0</v>
      </c>
      <c r="AN208" s="74"/>
      <c r="AO208" s="74"/>
      <c r="AP208" s="71"/>
      <c r="AQ208" s="82"/>
    </row>
    <row r="209" spans="1:43" s="68" customFormat="1" ht="14" x14ac:dyDescent="0.2">
      <c r="A209" s="71">
        <f t="shared" si="29"/>
        <v>205</v>
      </c>
      <c r="B209" s="71">
        <f t="shared" ca="1" si="40"/>
        <v>0</v>
      </c>
      <c r="C209" s="71">
        <f t="shared" ca="1" si="40"/>
        <v>0</v>
      </c>
      <c r="D209" s="71">
        <f t="shared" ca="1" si="40"/>
        <v>0</v>
      </c>
      <c r="E209" s="71">
        <f t="shared" ca="1" si="40"/>
        <v>0</v>
      </c>
      <c r="F209" s="71">
        <f t="shared" ca="1" si="37"/>
        <v>0</v>
      </c>
      <c r="G209" s="89">
        <f t="shared" ca="1" si="40"/>
        <v>0</v>
      </c>
      <c r="H209" s="72" cm="1">
        <f t="array" aca="1" ref="H209" ca="1">IFERROR(_xlfn.XLOOKUP(H$1,INDIRECT("'"&amp;$A209&amp;"'!$A:$A"),INDIRECT("'"&amp;$A209&amp;"'!$b:$b"),FALSE),0)</f>
        <v>0</v>
      </c>
      <c r="I209" s="71" cm="1">
        <f t="array" aca="1" ref="I209" ca="1">IFERROR(IF($H209="Oui",_xlfn.XLOOKUP(I$2,INDIRECT("'"&amp;$A209&amp;"'!$A:$A"),INDIRECT("'"&amp;$A209&amp;"'!$b:$b"),FALSE),_xlfn.XLOOKUP(I$1,INDIRECT("'"&amp;$A209&amp;"'!$C$19:$C$25"),INDIRECT("'"&amp;$A209&amp;"'!$A$19:$A$25"),données!$A$39)),0)</f>
        <v>0</v>
      </c>
      <c r="J209" s="73">
        <f t="shared" ca="1" si="42"/>
        <v>0</v>
      </c>
      <c r="K209" s="74">
        <f t="shared" ca="1" si="41"/>
        <v>0</v>
      </c>
      <c r="L209" s="74">
        <f t="shared" ca="1" si="41"/>
        <v>0</v>
      </c>
      <c r="M209" s="74">
        <f t="shared" ca="1" si="41"/>
        <v>0</v>
      </c>
      <c r="N209" s="74">
        <f t="shared" ca="1" si="41"/>
        <v>0</v>
      </c>
      <c r="O209" s="74">
        <f t="shared" ca="1" si="41"/>
        <v>0</v>
      </c>
      <c r="P209" s="74">
        <f t="shared" ca="1" si="41"/>
        <v>0</v>
      </c>
      <c r="Q209" s="74">
        <f t="shared" ca="1" si="41"/>
        <v>0</v>
      </c>
      <c r="R209" s="74">
        <f t="shared" ca="1" si="41"/>
        <v>0</v>
      </c>
      <c r="S209" s="74">
        <f t="shared" ca="1" si="41"/>
        <v>0</v>
      </c>
      <c r="T209" s="74">
        <f t="shared" ca="1" si="41"/>
        <v>0</v>
      </c>
      <c r="U209" s="74">
        <f t="shared" ca="1" si="41"/>
        <v>0</v>
      </c>
      <c r="V209" s="74">
        <f t="shared" ca="1" si="41"/>
        <v>0</v>
      </c>
      <c r="W209" s="74">
        <f t="shared" ca="1" si="41"/>
        <v>0</v>
      </c>
      <c r="X209" s="74">
        <f t="shared" ca="1" si="41"/>
        <v>0</v>
      </c>
      <c r="Y209" s="74">
        <f t="shared" ca="1" si="41"/>
        <v>0</v>
      </c>
      <c r="Z209" s="74">
        <f t="shared" ca="1" si="41"/>
        <v>0</v>
      </c>
      <c r="AA209" s="73">
        <f t="shared" ca="1" si="43"/>
        <v>0</v>
      </c>
      <c r="AB209" s="93"/>
      <c r="AC209" s="75">
        <f ca="1">ROUND(IF($H209="Oui",0,SUMIFS(données!$C$33:$C$39,données!$A$33:$A$39,$I209)),2)</f>
        <v>0</v>
      </c>
      <c r="AD209" s="75" cm="1">
        <f t="array" aca="1" ref="AD209" ca="1">ROUND((SUMPRODUCT((données!$L$2:$R$2=$I209)*(données!$A$3:$A$17=J$1)*(données!$B$3:$B$17=J$2)*données!$L$3:$R$17)*$J209)+(SUMPRODUCT((données!$L$2:$R$2=$I209)*(données!$A$3:$A$17=K$1)*(données!$B$3:$B$17=K$2)*données!$L$3:$R$17)*$K209)+(SUMPRODUCT((données!$L$2:$R$2=$I209)*(données!$A$3:$A$17=L$1)*(données!$B$3:$B$17=L$2)*données!$L$3:$R$17)*$L209)+(SUMPRODUCT((données!$L$2:$R$2=$I209)*(données!$A$3:$A$17=M$1)*(données!$B$3:$B$17=M$2)*données!$L$3:$R$17)*$M209)+(SUMPRODUCT((données!$L$2:$R$2=$I209)*(données!$A$3:$A$17=N$1)*(données!$B$3:$B$17=N$2)*données!$L$3:$R$17)*$N209)+(SUMPRODUCT((données!$L$2:$R$2=$I209)*(données!$A$3:$A$17=O$1)*(données!$B$3:$B$17=O$2)*données!$L$3:$R$17)*$O209)+(SUMPRODUCT((données!$L$2:$R$2=$I209)*(données!$A$3:$A$17=P$1)*(données!$B$3:$B$17=Q$2)*données!$L$3:$R$17)*$P209)+(SUMPRODUCT((données!$L$2:$R$2=$I209)*(données!$A$3:$A$17=Q$1)*(données!$B$3:$B$17=Q$2)*données!$L$3:$R$17)*$Q209)+(SUMPRODUCT((données!$L$2:$R$2=$I209)*(données!$A$3:$A$17=R$1)*(données!$B$3:$B$17=R$2)*données!$L$3:$R$17)*$R209)+(SUMPRODUCT((données!$L$2:$R$2=$I209)*(données!$A$3:$A$17=S$1)*(données!$B$3:$B$17=S$2)*données!$L$3:$R$17)*$S209)+(SUMPRODUCT((données!$L$2:$R$2=$I209)*(données!$A$3:$A$17=T$1)*(données!$B$3:$B$17=T$2)*données!$L$3:$R$17)*$T209)+(SUMPRODUCT((données!$L$2:$R$2=$I209)*(données!$A$3:$A$17=U$1)*(données!$B$3:$B$17=U$2)*données!$L$3:$R$17)*$U209)+(SUMPRODUCT((données!$L$2:$R$2=$I209)*(données!$A$3:$A$17=V$1)*(données!$B$3:$B$17=V$2)*données!$L$3:$R$17)*$V209)+(SUMPRODUCT((données!$L$2:$R$2=$I209)*(données!$A$3:$A$17=W$1)*(données!$B$3:$B$17=W$2)*données!$L$3:$R$17)*$W209)+(SUMPRODUCT((données!$L$2:$R$2=$I209)*(données!$A$3:$A$17=AA$1)*(données!$B$3:$B$17=AA$2)*données!$L$3:$R$17)*$AA209),2)</f>
        <v>0</v>
      </c>
      <c r="AE209" s="75" cm="1">
        <f t="array" aca="1" ref="AE209" ca="1">IFERROR(_xlfn.XLOOKUP(AE$1,INDIRECT("'"&amp;$A209&amp;"'!$a:$a"),INDIRECT("'"&amp;$A209&amp;"'!$f:$f"),FALSE),0)</f>
        <v>0</v>
      </c>
      <c r="AF209" s="75">
        <f t="shared" ca="1" si="44"/>
        <v>0</v>
      </c>
      <c r="AG209" s="75">
        <f t="shared" ca="1" si="45"/>
        <v>0</v>
      </c>
      <c r="AH209" s="74" cm="1">
        <f t="array" aca="1" ref="AH209" ca="1">IFERROR(_xlfn.XLOOKUP(AH$1,INDIRECT("'"&amp;$A209&amp;"'!$A:$A"),INDIRECT("'"&amp;$A209&amp;"'!$b:$b"),FALSE),0)</f>
        <v>0</v>
      </c>
      <c r="AI209" s="74">
        <f ca="1">IFERROR(_xlfn.XLOOKUP($I209,données!$A$33:$A$39,données!$D$33:$D$39,0),0)</f>
        <v>0</v>
      </c>
      <c r="AJ209" s="74">
        <f ca="1">IFERROR(_xlfn.XLOOKUP($I209,données!$A$33:$A$39,données!$E$33:$E$39,0),0)</f>
        <v>0</v>
      </c>
      <c r="AK209" s="74">
        <f ca="1">IFERROR(_xlfn.XLOOKUP($I209,données!$A$33:$A$39,données!$F$33:$F$39,0),0)</f>
        <v>0</v>
      </c>
      <c r="AL209" s="74">
        <f ca="1">IFERROR(_xlfn.XLOOKUP($I209,données!$A$33:$A$39,données!$G$33:$G$39,0),0)</f>
        <v>0</v>
      </c>
      <c r="AM209" s="74">
        <f ca="1">IFERROR(_xlfn.XLOOKUP($I209,données!$A$33:$A$39,données!$H$33:$H$39,0),0)</f>
        <v>0</v>
      </c>
      <c r="AN209" s="74"/>
      <c r="AO209" s="74"/>
      <c r="AP209" s="71"/>
      <c r="AQ209" s="82"/>
    </row>
    <row r="210" spans="1:43" s="68" customFormat="1" ht="14" x14ac:dyDescent="0.2">
      <c r="A210" s="71">
        <f t="shared" si="29"/>
        <v>206</v>
      </c>
      <c r="B210" s="71">
        <f t="shared" ca="1" si="40"/>
        <v>0</v>
      </c>
      <c r="C210" s="71">
        <f t="shared" ca="1" si="40"/>
        <v>0</v>
      </c>
      <c r="D210" s="71">
        <f t="shared" ca="1" si="40"/>
        <v>0</v>
      </c>
      <c r="E210" s="71">
        <f t="shared" ca="1" si="40"/>
        <v>0</v>
      </c>
      <c r="F210" s="71">
        <f t="shared" ca="1" si="37"/>
        <v>0</v>
      </c>
      <c r="G210" s="89">
        <f t="shared" ca="1" si="40"/>
        <v>0</v>
      </c>
      <c r="H210" s="72" cm="1">
        <f t="array" aca="1" ref="H210" ca="1">IFERROR(_xlfn.XLOOKUP(H$1,INDIRECT("'"&amp;$A210&amp;"'!$A:$A"),INDIRECT("'"&amp;$A210&amp;"'!$b:$b"),FALSE),0)</f>
        <v>0</v>
      </c>
      <c r="I210" s="71" cm="1">
        <f t="array" aca="1" ref="I210" ca="1">IFERROR(IF($H210="Oui",_xlfn.XLOOKUP(I$2,INDIRECT("'"&amp;$A210&amp;"'!$A:$A"),INDIRECT("'"&amp;$A210&amp;"'!$b:$b"),FALSE),_xlfn.XLOOKUP(I$1,INDIRECT("'"&amp;$A210&amp;"'!$C$19:$C$25"),INDIRECT("'"&amp;$A210&amp;"'!$A$19:$A$25"),données!$A$39)),0)</f>
        <v>0</v>
      </c>
      <c r="J210" s="73">
        <f t="shared" ca="1" si="42"/>
        <v>0</v>
      </c>
      <c r="K210" s="74">
        <f t="shared" ca="1" si="41"/>
        <v>0</v>
      </c>
      <c r="L210" s="74">
        <f t="shared" ca="1" si="41"/>
        <v>0</v>
      </c>
      <c r="M210" s="74">
        <f t="shared" ca="1" si="41"/>
        <v>0</v>
      </c>
      <c r="N210" s="74">
        <f t="shared" ca="1" si="41"/>
        <v>0</v>
      </c>
      <c r="O210" s="74">
        <f t="shared" ca="1" si="41"/>
        <v>0</v>
      </c>
      <c r="P210" s="74">
        <f t="shared" ca="1" si="41"/>
        <v>0</v>
      </c>
      <c r="Q210" s="74">
        <f t="shared" ca="1" si="41"/>
        <v>0</v>
      </c>
      <c r="R210" s="74">
        <f t="shared" ca="1" si="41"/>
        <v>0</v>
      </c>
      <c r="S210" s="74">
        <f t="shared" ca="1" si="41"/>
        <v>0</v>
      </c>
      <c r="T210" s="74">
        <f t="shared" ca="1" si="41"/>
        <v>0</v>
      </c>
      <c r="U210" s="74">
        <f t="shared" ca="1" si="41"/>
        <v>0</v>
      </c>
      <c r="V210" s="74">
        <f t="shared" ca="1" si="41"/>
        <v>0</v>
      </c>
      <c r="W210" s="74">
        <f t="shared" ca="1" si="41"/>
        <v>0</v>
      </c>
      <c r="X210" s="74">
        <f t="shared" ca="1" si="41"/>
        <v>0</v>
      </c>
      <c r="Y210" s="74">
        <f t="shared" ca="1" si="41"/>
        <v>0</v>
      </c>
      <c r="Z210" s="74">
        <f t="shared" ca="1" si="41"/>
        <v>0</v>
      </c>
      <c r="AA210" s="73">
        <f t="shared" ca="1" si="43"/>
        <v>0</v>
      </c>
      <c r="AB210" s="93"/>
      <c r="AC210" s="75">
        <f ca="1">ROUND(IF($H210="Oui",0,SUMIFS(données!$C$33:$C$39,données!$A$33:$A$39,$I210)),2)</f>
        <v>0</v>
      </c>
      <c r="AD210" s="75" cm="1">
        <f t="array" aca="1" ref="AD210" ca="1">ROUND((SUMPRODUCT((données!$L$2:$R$2=$I210)*(données!$A$3:$A$17=J$1)*(données!$B$3:$B$17=J$2)*données!$L$3:$R$17)*$J210)+(SUMPRODUCT((données!$L$2:$R$2=$I210)*(données!$A$3:$A$17=K$1)*(données!$B$3:$B$17=K$2)*données!$L$3:$R$17)*$K210)+(SUMPRODUCT((données!$L$2:$R$2=$I210)*(données!$A$3:$A$17=L$1)*(données!$B$3:$B$17=L$2)*données!$L$3:$R$17)*$L210)+(SUMPRODUCT((données!$L$2:$R$2=$I210)*(données!$A$3:$A$17=M$1)*(données!$B$3:$B$17=M$2)*données!$L$3:$R$17)*$M210)+(SUMPRODUCT((données!$L$2:$R$2=$I210)*(données!$A$3:$A$17=N$1)*(données!$B$3:$B$17=N$2)*données!$L$3:$R$17)*$N210)+(SUMPRODUCT((données!$L$2:$R$2=$I210)*(données!$A$3:$A$17=O$1)*(données!$B$3:$B$17=O$2)*données!$L$3:$R$17)*$O210)+(SUMPRODUCT((données!$L$2:$R$2=$I210)*(données!$A$3:$A$17=P$1)*(données!$B$3:$B$17=Q$2)*données!$L$3:$R$17)*$P210)+(SUMPRODUCT((données!$L$2:$R$2=$I210)*(données!$A$3:$A$17=Q$1)*(données!$B$3:$B$17=Q$2)*données!$L$3:$R$17)*$Q210)+(SUMPRODUCT((données!$L$2:$R$2=$I210)*(données!$A$3:$A$17=R$1)*(données!$B$3:$B$17=R$2)*données!$L$3:$R$17)*$R210)+(SUMPRODUCT((données!$L$2:$R$2=$I210)*(données!$A$3:$A$17=S$1)*(données!$B$3:$B$17=S$2)*données!$L$3:$R$17)*$S210)+(SUMPRODUCT((données!$L$2:$R$2=$I210)*(données!$A$3:$A$17=T$1)*(données!$B$3:$B$17=T$2)*données!$L$3:$R$17)*$T210)+(SUMPRODUCT((données!$L$2:$R$2=$I210)*(données!$A$3:$A$17=U$1)*(données!$B$3:$B$17=U$2)*données!$L$3:$R$17)*$U210)+(SUMPRODUCT((données!$L$2:$R$2=$I210)*(données!$A$3:$A$17=V$1)*(données!$B$3:$B$17=V$2)*données!$L$3:$R$17)*$V210)+(SUMPRODUCT((données!$L$2:$R$2=$I210)*(données!$A$3:$A$17=W$1)*(données!$B$3:$B$17=W$2)*données!$L$3:$R$17)*$W210)+(SUMPRODUCT((données!$L$2:$R$2=$I210)*(données!$A$3:$A$17=AA$1)*(données!$B$3:$B$17=AA$2)*données!$L$3:$R$17)*$AA210),2)</f>
        <v>0</v>
      </c>
      <c r="AE210" s="75" cm="1">
        <f t="array" aca="1" ref="AE210" ca="1">IFERROR(_xlfn.XLOOKUP(AE$1,INDIRECT("'"&amp;$A210&amp;"'!$a:$a"),INDIRECT("'"&amp;$A210&amp;"'!$f:$f"),FALSE),0)</f>
        <v>0</v>
      </c>
      <c r="AF210" s="75">
        <f t="shared" ca="1" si="44"/>
        <v>0</v>
      </c>
      <c r="AG210" s="75">
        <f t="shared" ca="1" si="45"/>
        <v>0</v>
      </c>
      <c r="AH210" s="74" cm="1">
        <f t="array" aca="1" ref="AH210" ca="1">IFERROR(_xlfn.XLOOKUP(AH$1,INDIRECT("'"&amp;$A210&amp;"'!$A:$A"),INDIRECT("'"&amp;$A210&amp;"'!$b:$b"),FALSE),0)</f>
        <v>0</v>
      </c>
      <c r="AI210" s="74">
        <f ca="1">IFERROR(_xlfn.XLOOKUP($I210,données!$A$33:$A$39,données!$D$33:$D$39,0),0)</f>
        <v>0</v>
      </c>
      <c r="AJ210" s="74">
        <f ca="1">IFERROR(_xlfn.XLOOKUP($I210,données!$A$33:$A$39,données!$E$33:$E$39,0),0)</f>
        <v>0</v>
      </c>
      <c r="AK210" s="74">
        <f ca="1">IFERROR(_xlfn.XLOOKUP($I210,données!$A$33:$A$39,données!$F$33:$F$39,0),0)</f>
        <v>0</v>
      </c>
      <c r="AL210" s="74">
        <f ca="1">IFERROR(_xlfn.XLOOKUP($I210,données!$A$33:$A$39,données!$G$33:$G$39,0),0)</f>
        <v>0</v>
      </c>
      <c r="AM210" s="74">
        <f ca="1">IFERROR(_xlfn.XLOOKUP($I210,données!$A$33:$A$39,données!$H$33:$H$39,0),0)</f>
        <v>0</v>
      </c>
      <c r="AN210" s="74"/>
      <c r="AO210" s="74"/>
      <c r="AP210" s="71"/>
      <c r="AQ210" s="82"/>
    </row>
    <row r="211" spans="1:43" s="68" customFormat="1" ht="14" x14ac:dyDescent="0.2">
      <c r="A211" s="71">
        <f t="shared" si="29"/>
        <v>207</v>
      </c>
      <c r="B211" s="71">
        <f t="shared" ca="1" si="40"/>
        <v>0</v>
      </c>
      <c r="C211" s="71">
        <f t="shared" ca="1" si="40"/>
        <v>0</v>
      </c>
      <c r="D211" s="71">
        <f t="shared" ca="1" si="40"/>
        <v>0</v>
      </c>
      <c r="E211" s="71">
        <f t="shared" ca="1" si="40"/>
        <v>0</v>
      </c>
      <c r="F211" s="71">
        <f t="shared" ca="1" si="37"/>
        <v>0</v>
      </c>
      <c r="G211" s="89">
        <f t="shared" ca="1" si="40"/>
        <v>0</v>
      </c>
      <c r="H211" s="72" cm="1">
        <f t="array" aca="1" ref="H211" ca="1">IFERROR(_xlfn.XLOOKUP(H$1,INDIRECT("'"&amp;$A211&amp;"'!$A:$A"),INDIRECT("'"&amp;$A211&amp;"'!$b:$b"),FALSE),0)</f>
        <v>0</v>
      </c>
      <c r="I211" s="71" cm="1">
        <f t="array" aca="1" ref="I211" ca="1">IFERROR(IF($H211="Oui",_xlfn.XLOOKUP(I$2,INDIRECT("'"&amp;$A211&amp;"'!$A:$A"),INDIRECT("'"&amp;$A211&amp;"'!$b:$b"),FALSE),_xlfn.XLOOKUP(I$1,INDIRECT("'"&amp;$A211&amp;"'!$C$19:$C$25"),INDIRECT("'"&amp;$A211&amp;"'!$A$19:$A$25"),données!$A$39)),0)</f>
        <v>0</v>
      </c>
      <c r="J211" s="73">
        <f t="shared" ca="1" si="42"/>
        <v>0</v>
      </c>
      <c r="K211" s="74">
        <f t="shared" ca="1" si="41"/>
        <v>0</v>
      </c>
      <c r="L211" s="74">
        <f t="shared" ca="1" si="41"/>
        <v>0</v>
      </c>
      <c r="M211" s="74">
        <f t="shared" ca="1" si="41"/>
        <v>0</v>
      </c>
      <c r="N211" s="74">
        <f t="shared" ca="1" si="41"/>
        <v>0</v>
      </c>
      <c r="O211" s="74">
        <f t="shared" ca="1" si="41"/>
        <v>0</v>
      </c>
      <c r="P211" s="74">
        <f t="shared" ca="1" si="41"/>
        <v>0</v>
      </c>
      <c r="Q211" s="74">
        <f t="shared" ca="1" si="41"/>
        <v>0</v>
      </c>
      <c r="R211" s="74">
        <f t="shared" ca="1" si="41"/>
        <v>0</v>
      </c>
      <c r="S211" s="74">
        <f t="shared" ca="1" si="41"/>
        <v>0</v>
      </c>
      <c r="T211" s="74">
        <f t="shared" ca="1" si="41"/>
        <v>0</v>
      </c>
      <c r="U211" s="74">
        <f t="shared" ca="1" si="41"/>
        <v>0</v>
      </c>
      <c r="V211" s="74">
        <f t="shared" ca="1" si="41"/>
        <v>0</v>
      </c>
      <c r="W211" s="74">
        <f t="shared" ca="1" si="41"/>
        <v>0</v>
      </c>
      <c r="X211" s="74">
        <f t="shared" ca="1" si="41"/>
        <v>0</v>
      </c>
      <c r="Y211" s="74">
        <f t="shared" ca="1" si="41"/>
        <v>0</v>
      </c>
      <c r="Z211" s="74">
        <f t="shared" ca="1" si="41"/>
        <v>0</v>
      </c>
      <c r="AA211" s="73">
        <f t="shared" ca="1" si="43"/>
        <v>0</v>
      </c>
      <c r="AB211" s="93"/>
      <c r="AC211" s="75">
        <f ca="1">ROUND(IF($H211="Oui",0,SUMIFS(données!$C$33:$C$39,données!$A$33:$A$39,$I211)),2)</f>
        <v>0</v>
      </c>
      <c r="AD211" s="75" cm="1">
        <f t="array" aca="1" ref="AD211" ca="1">ROUND((SUMPRODUCT((données!$L$2:$R$2=$I211)*(données!$A$3:$A$17=J$1)*(données!$B$3:$B$17=J$2)*données!$L$3:$R$17)*$J211)+(SUMPRODUCT((données!$L$2:$R$2=$I211)*(données!$A$3:$A$17=K$1)*(données!$B$3:$B$17=K$2)*données!$L$3:$R$17)*$K211)+(SUMPRODUCT((données!$L$2:$R$2=$I211)*(données!$A$3:$A$17=L$1)*(données!$B$3:$B$17=L$2)*données!$L$3:$R$17)*$L211)+(SUMPRODUCT((données!$L$2:$R$2=$I211)*(données!$A$3:$A$17=M$1)*(données!$B$3:$B$17=M$2)*données!$L$3:$R$17)*$M211)+(SUMPRODUCT((données!$L$2:$R$2=$I211)*(données!$A$3:$A$17=N$1)*(données!$B$3:$B$17=N$2)*données!$L$3:$R$17)*$N211)+(SUMPRODUCT((données!$L$2:$R$2=$I211)*(données!$A$3:$A$17=O$1)*(données!$B$3:$B$17=O$2)*données!$L$3:$R$17)*$O211)+(SUMPRODUCT((données!$L$2:$R$2=$I211)*(données!$A$3:$A$17=P$1)*(données!$B$3:$B$17=Q$2)*données!$L$3:$R$17)*$P211)+(SUMPRODUCT((données!$L$2:$R$2=$I211)*(données!$A$3:$A$17=Q$1)*(données!$B$3:$B$17=Q$2)*données!$L$3:$R$17)*$Q211)+(SUMPRODUCT((données!$L$2:$R$2=$I211)*(données!$A$3:$A$17=R$1)*(données!$B$3:$B$17=R$2)*données!$L$3:$R$17)*$R211)+(SUMPRODUCT((données!$L$2:$R$2=$I211)*(données!$A$3:$A$17=S$1)*(données!$B$3:$B$17=S$2)*données!$L$3:$R$17)*$S211)+(SUMPRODUCT((données!$L$2:$R$2=$I211)*(données!$A$3:$A$17=T$1)*(données!$B$3:$B$17=T$2)*données!$L$3:$R$17)*$T211)+(SUMPRODUCT((données!$L$2:$R$2=$I211)*(données!$A$3:$A$17=U$1)*(données!$B$3:$B$17=U$2)*données!$L$3:$R$17)*$U211)+(SUMPRODUCT((données!$L$2:$R$2=$I211)*(données!$A$3:$A$17=V$1)*(données!$B$3:$B$17=V$2)*données!$L$3:$R$17)*$V211)+(SUMPRODUCT((données!$L$2:$R$2=$I211)*(données!$A$3:$A$17=W$1)*(données!$B$3:$B$17=W$2)*données!$L$3:$R$17)*$W211)+(SUMPRODUCT((données!$L$2:$R$2=$I211)*(données!$A$3:$A$17=AA$1)*(données!$B$3:$B$17=AA$2)*données!$L$3:$R$17)*$AA211),2)</f>
        <v>0</v>
      </c>
      <c r="AE211" s="75" cm="1">
        <f t="array" aca="1" ref="AE211" ca="1">IFERROR(_xlfn.XLOOKUP(AE$1,INDIRECT("'"&amp;$A211&amp;"'!$a:$a"),INDIRECT("'"&amp;$A211&amp;"'!$f:$f"),FALSE),0)</f>
        <v>0</v>
      </c>
      <c r="AF211" s="75">
        <f t="shared" ca="1" si="44"/>
        <v>0</v>
      </c>
      <c r="AG211" s="75">
        <f t="shared" ca="1" si="45"/>
        <v>0</v>
      </c>
      <c r="AH211" s="74" cm="1">
        <f t="array" aca="1" ref="AH211" ca="1">IFERROR(_xlfn.XLOOKUP(AH$1,INDIRECT("'"&amp;$A211&amp;"'!$A:$A"),INDIRECT("'"&amp;$A211&amp;"'!$b:$b"),FALSE),0)</f>
        <v>0</v>
      </c>
      <c r="AI211" s="74">
        <f ca="1">IFERROR(_xlfn.XLOOKUP($I211,données!$A$33:$A$39,données!$D$33:$D$39,0),0)</f>
        <v>0</v>
      </c>
      <c r="AJ211" s="74">
        <f ca="1">IFERROR(_xlfn.XLOOKUP($I211,données!$A$33:$A$39,données!$E$33:$E$39,0),0)</f>
        <v>0</v>
      </c>
      <c r="AK211" s="74">
        <f ca="1">IFERROR(_xlfn.XLOOKUP($I211,données!$A$33:$A$39,données!$F$33:$F$39,0),0)</f>
        <v>0</v>
      </c>
      <c r="AL211" s="74">
        <f ca="1">IFERROR(_xlfn.XLOOKUP($I211,données!$A$33:$A$39,données!$G$33:$G$39,0),0)</f>
        <v>0</v>
      </c>
      <c r="AM211" s="74">
        <f ca="1">IFERROR(_xlfn.XLOOKUP($I211,données!$A$33:$A$39,données!$H$33:$H$39,0),0)</f>
        <v>0</v>
      </c>
      <c r="AN211" s="74"/>
      <c r="AO211" s="74"/>
      <c r="AP211" s="71"/>
      <c r="AQ211" s="82"/>
    </row>
    <row r="212" spans="1:43" s="68" customFormat="1" ht="14" x14ac:dyDescent="0.2">
      <c r="A212" s="71">
        <f t="shared" si="29"/>
        <v>208</v>
      </c>
      <c r="B212" s="71">
        <f t="shared" ca="1" si="40"/>
        <v>0</v>
      </c>
      <c r="C212" s="71">
        <f t="shared" ca="1" si="40"/>
        <v>0</v>
      </c>
      <c r="D212" s="71">
        <f t="shared" ca="1" si="40"/>
        <v>0</v>
      </c>
      <c r="E212" s="71">
        <f t="shared" ca="1" si="40"/>
        <v>0</v>
      </c>
      <c r="F212" s="71">
        <f t="shared" ca="1" si="37"/>
        <v>0</v>
      </c>
      <c r="G212" s="89">
        <f t="shared" ca="1" si="40"/>
        <v>0</v>
      </c>
      <c r="H212" s="72" cm="1">
        <f t="array" aca="1" ref="H212" ca="1">IFERROR(_xlfn.XLOOKUP(H$1,INDIRECT("'"&amp;$A212&amp;"'!$A:$A"),INDIRECT("'"&amp;$A212&amp;"'!$b:$b"),FALSE),0)</f>
        <v>0</v>
      </c>
      <c r="I212" s="71" cm="1">
        <f t="array" aca="1" ref="I212" ca="1">IFERROR(IF($H212="Oui",_xlfn.XLOOKUP(I$2,INDIRECT("'"&amp;$A212&amp;"'!$A:$A"),INDIRECT("'"&amp;$A212&amp;"'!$b:$b"),FALSE),_xlfn.XLOOKUP(I$1,INDIRECT("'"&amp;$A212&amp;"'!$C$19:$C$25"),INDIRECT("'"&amp;$A212&amp;"'!$A$19:$A$25"),données!$A$39)),0)</f>
        <v>0</v>
      </c>
      <c r="J212" s="73">
        <f t="shared" ca="1" si="42"/>
        <v>0</v>
      </c>
      <c r="K212" s="74">
        <f t="shared" ca="1" si="41"/>
        <v>0</v>
      </c>
      <c r="L212" s="74">
        <f t="shared" ca="1" si="41"/>
        <v>0</v>
      </c>
      <c r="M212" s="74">
        <f t="shared" ca="1" si="41"/>
        <v>0</v>
      </c>
      <c r="N212" s="74">
        <f t="shared" ref="K212:Z228" ca="1" si="46">IFERROR(SUMIFS(INDIRECT("'"&amp;$A212&amp;"'!$C$30:$C$45"),INDIRECT("'"&amp;$A212&amp;"'!$A$30:$A$45"),N$1,INDIRECT("'"&amp;$A212&amp;"'!$B$30:$B$45"),N$2),0)</f>
        <v>0</v>
      </c>
      <c r="O212" s="74">
        <f t="shared" ca="1" si="46"/>
        <v>0</v>
      </c>
      <c r="P212" s="74">
        <f t="shared" ca="1" si="46"/>
        <v>0</v>
      </c>
      <c r="Q212" s="74">
        <f t="shared" ca="1" si="46"/>
        <v>0</v>
      </c>
      <c r="R212" s="74">
        <f t="shared" ca="1" si="46"/>
        <v>0</v>
      </c>
      <c r="S212" s="74">
        <f t="shared" ca="1" si="46"/>
        <v>0</v>
      </c>
      <c r="T212" s="74">
        <f t="shared" ca="1" si="46"/>
        <v>0</v>
      </c>
      <c r="U212" s="74">
        <f t="shared" ca="1" si="46"/>
        <v>0</v>
      </c>
      <c r="V212" s="74">
        <f t="shared" ca="1" si="46"/>
        <v>0</v>
      </c>
      <c r="W212" s="74">
        <f t="shared" ca="1" si="46"/>
        <v>0</v>
      </c>
      <c r="X212" s="74">
        <f t="shared" ca="1" si="46"/>
        <v>0</v>
      </c>
      <c r="Y212" s="74">
        <f t="shared" ca="1" si="46"/>
        <v>0</v>
      </c>
      <c r="Z212" s="74">
        <f t="shared" ca="1" si="46"/>
        <v>0</v>
      </c>
      <c r="AA212" s="73">
        <f t="shared" ca="1" si="43"/>
        <v>0</v>
      </c>
      <c r="AB212" s="93"/>
      <c r="AC212" s="75">
        <f ca="1">ROUND(IF($H212="Oui",0,SUMIFS(données!$C$33:$C$39,données!$A$33:$A$39,$I212)),2)</f>
        <v>0</v>
      </c>
      <c r="AD212" s="75" cm="1">
        <f t="array" aca="1" ref="AD212" ca="1">ROUND((SUMPRODUCT((données!$L$2:$R$2=$I212)*(données!$A$3:$A$17=J$1)*(données!$B$3:$B$17=J$2)*données!$L$3:$R$17)*$J212)+(SUMPRODUCT((données!$L$2:$R$2=$I212)*(données!$A$3:$A$17=K$1)*(données!$B$3:$B$17=K$2)*données!$L$3:$R$17)*$K212)+(SUMPRODUCT((données!$L$2:$R$2=$I212)*(données!$A$3:$A$17=L$1)*(données!$B$3:$B$17=L$2)*données!$L$3:$R$17)*$L212)+(SUMPRODUCT((données!$L$2:$R$2=$I212)*(données!$A$3:$A$17=M$1)*(données!$B$3:$B$17=M$2)*données!$L$3:$R$17)*$M212)+(SUMPRODUCT((données!$L$2:$R$2=$I212)*(données!$A$3:$A$17=N$1)*(données!$B$3:$B$17=N$2)*données!$L$3:$R$17)*$N212)+(SUMPRODUCT((données!$L$2:$R$2=$I212)*(données!$A$3:$A$17=O$1)*(données!$B$3:$B$17=O$2)*données!$L$3:$R$17)*$O212)+(SUMPRODUCT((données!$L$2:$R$2=$I212)*(données!$A$3:$A$17=P$1)*(données!$B$3:$B$17=Q$2)*données!$L$3:$R$17)*$P212)+(SUMPRODUCT((données!$L$2:$R$2=$I212)*(données!$A$3:$A$17=Q$1)*(données!$B$3:$B$17=Q$2)*données!$L$3:$R$17)*$Q212)+(SUMPRODUCT((données!$L$2:$R$2=$I212)*(données!$A$3:$A$17=R$1)*(données!$B$3:$B$17=R$2)*données!$L$3:$R$17)*$R212)+(SUMPRODUCT((données!$L$2:$R$2=$I212)*(données!$A$3:$A$17=S$1)*(données!$B$3:$B$17=S$2)*données!$L$3:$R$17)*$S212)+(SUMPRODUCT((données!$L$2:$R$2=$I212)*(données!$A$3:$A$17=T$1)*(données!$B$3:$B$17=T$2)*données!$L$3:$R$17)*$T212)+(SUMPRODUCT((données!$L$2:$R$2=$I212)*(données!$A$3:$A$17=U$1)*(données!$B$3:$B$17=U$2)*données!$L$3:$R$17)*$U212)+(SUMPRODUCT((données!$L$2:$R$2=$I212)*(données!$A$3:$A$17=V$1)*(données!$B$3:$B$17=V$2)*données!$L$3:$R$17)*$V212)+(SUMPRODUCT((données!$L$2:$R$2=$I212)*(données!$A$3:$A$17=W$1)*(données!$B$3:$B$17=W$2)*données!$L$3:$R$17)*$W212)+(SUMPRODUCT((données!$L$2:$R$2=$I212)*(données!$A$3:$A$17=AA$1)*(données!$B$3:$B$17=AA$2)*données!$L$3:$R$17)*$AA212),2)</f>
        <v>0</v>
      </c>
      <c r="AE212" s="75" cm="1">
        <f t="array" aca="1" ref="AE212" ca="1">IFERROR(_xlfn.XLOOKUP(AE$1,INDIRECT("'"&amp;$A212&amp;"'!$a:$a"),INDIRECT("'"&amp;$A212&amp;"'!$f:$f"),FALSE),0)</f>
        <v>0</v>
      </c>
      <c r="AF212" s="75">
        <f t="shared" ca="1" si="44"/>
        <v>0</v>
      </c>
      <c r="AG212" s="75">
        <f t="shared" ca="1" si="45"/>
        <v>0</v>
      </c>
      <c r="AH212" s="74" cm="1">
        <f t="array" aca="1" ref="AH212" ca="1">IFERROR(_xlfn.XLOOKUP(AH$1,INDIRECT("'"&amp;$A212&amp;"'!$A:$A"),INDIRECT("'"&amp;$A212&amp;"'!$b:$b"),FALSE),0)</f>
        <v>0</v>
      </c>
      <c r="AI212" s="74">
        <f ca="1">IFERROR(_xlfn.XLOOKUP($I212,données!$A$33:$A$39,données!$D$33:$D$39,0),0)</f>
        <v>0</v>
      </c>
      <c r="AJ212" s="74">
        <f ca="1">IFERROR(_xlfn.XLOOKUP($I212,données!$A$33:$A$39,données!$E$33:$E$39,0),0)</f>
        <v>0</v>
      </c>
      <c r="AK212" s="74">
        <f ca="1">IFERROR(_xlfn.XLOOKUP($I212,données!$A$33:$A$39,données!$F$33:$F$39,0),0)</f>
        <v>0</v>
      </c>
      <c r="AL212" s="74">
        <f ca="1">IFERROR(_xlfn.XLOOKUP($I212,données!$A$33:$A$39,données!$G$33:$G$39,0),0)</f>
        <v>0</v>
      </c>
      <c r="AM212" s="74">
        <f ca="1">IFERROR(_xlfn.XLOOKUP($I212,données!$A$33:$A$39,données!$H$33:$H$39,0),0)</f>
        <v>0</v>
      </c>
      <c r="AN212" s="74"/>
      <c r="AO212" s="74"/>
      <c r="AP212" s="71"/>
      <c r="AQ212" s="82"/>
    </row>
    <row r="213" spans="1:43" s="68" customFormat="1" ht="14" x14ac:dyDescent="0.2">
      <c r="A213" s="71">
        <f t="shared" si="29"/>
        <v>209</v>
      </c>
      <c r="B213" s="71">
        <f t="shared" ca="1" si="40"/>
        <v>0</v>
      </c>
      <c r="C213" s="71">
        <f t="shared" ca="1" si="40"/>
        <v>0</v>
      </c>
      <c r="D213" s="71">
        <f t="shared" ca="1" si="40"/>
        <v>0</v>
      </c>
      <c r="E213" s="71">
        <f t="shared" ca="1" si="40"/>
        <v>0</v>
      </c>
      <c r="F213" s="71">
        <f t="shared" ca="1" si="37"/>
        <v>0</v>
      </c>
      <c r="G213" s="89">
        <f t="shared" ca="1" si="40"/>
        <v>0</v>
      </c>
      <c r="H213" s="72" cm="1">
        <f t="array" aca="1" ref="H213" ca="1">IFERROR(_xlfn.XLOOKUP(H$1,INDIRECT("'"&amp;$A213&amp;"'!$A:$A"),INDIRECT("'"&amp;$A213&amp;"'!$b:$b"),FALSE),0)</f>
        <v>0</v>
      </c>
      <c r="I213" s="71" cm="1">
        <f t="array" aca="1" ref="I213" ca="1">IFERROR(IF($H213="Oui",_xlfn.XLOOKUP(I$2,INDIRECT("'"&amp;$A213&amp;"'!$A:$A"),INDIRECT("'"&amp;$A213&amp;"'!$b:$b"),FALSE),_xlfn.XLOOKUP(I$1,INDIRECT("'"&amp;$A213&amp;"'!$C$19:$C$25"),INDIRECT("'"&amp;$A213&amp;"'!$A$19:$A$25"),données!$A$39)),0)</f>
        <v>0</v>
      </c>
      <c r="J213" s="73">
        <f t="shared" ca="1" si="42"/>
        <v>0</v>
      </c>
      <c r="K213" s="74">
        <f t="shared" ca="1" si="46"/>
        <v>0</v>
      </c>
      <c r="L213" s="74">
        <f t="shared" ca="1" si="46"/>
        <v>0</v>
      </c>
      <c r="M213" s="74">
        <f t="shared" ca="1" si="46"/>
        <v>0</v>
      </c>
      <c r="N213" s="74">
        <f t="shared" ca="1" si="46"/>
        <v>0</v>
      </c>
      <c r="O213" s="74">
        <f t="shared" ca="1" si="46"/>
        <v>0</v>
      </c>
      <c r="P213" s="74">
        <f t="shared" ca="1" si="46"/>
        <v>0</v>
      </c>
      <c r="Q213" s="74">
        <f t="shared" ca="1" si="46"/>
        <v>0</v>
      </c>
      <c r="R213" s="74">
        <f t="shared" ca="1" si="46"/>
        <v>0</v>
      </c>
      <c r="S213" s="74">
        <f t="shared" ca="1" si="46"/>
        <v>0</v>
      </c>
      <c r="T213" s="74">
        <f t="shared" ca="1" si="46"/>
        <v>0</v>
      </c>
      <c r="U213" s="74">
        <f t="shared" ca="1" si="46"/>
        <v>0</v>
      </c>
      <c r="V213" s="74">
        <f t="shared" ca="1" si="46"/>
        <v>0</v>
      </c>
      <c r="W213" s="74">
        <f t="shared" ca="1" si="46"/>
        <v>0</v>
      </c>
      <c r="X213" s="74">
        <f t="shared" ca="1" si="46"/>
        <v>0</v>
      </c>
      <c r="Y213" s="74">
        <f t="shared" ca="1" si="46"/>
        <v>0</v>
      </c>
      <c r="Z213" s="74">
        <f t="shared" ca="1" si="46"/>
        <v>0</v>
      </c>
      <c r="AA213" s="73">
        <f t="shared" ca="1" si="43"/>
        <v>0</v>
      </c>
      <c r="AB213" s="93"/>
      <c r="AC213" s="75">
        <f ca="1">ROUND(IF($H213="Oui",0,SUMIFS(données!$C$33:$C$39,données!$A$33:$A$39,$I213)),2)</f>
        <v>0</v>
      </c>
      <c r="AD213" s="75" cm="1">
        <f t="array" aca="1" ref="AD213" ca="1">ROUND((SUMPRODUCT((données!$L$2:$R$2=$I213)*(données!$A$3:$A$17=J$1)*(données!$B$3:$B$17=J$2)*données!$L$3:$R$17)*$J213)+(SUMPRODUCT((données!$L$2:$R$2=$I213)*(données!$A$3:$A$17=K$1)*(données!$B$3:$B$17=K$2)*données!$L$3:$R$17)*$K213)+(SUMPRODUCT((données!$L$2:$R$2=$I213)*(données!$A$3:$A$17=L$1)*(données!$B$3:$B$17=L$2)*données!$L$3:$R$17)*$L213)+(SUMPRODUCT((données!$L$2:$R$2=$I213)*(données!$A$3:$A$17=M$1)*(données!$B$3:$B$17=M$2)*données!$L$3:$R$17)*$M213)+(SUMPRODUCT((données!$L$2:$R$2=$I213)*(données!$A$3:$A$17=N$1)*(données!$B$3:$B$17=N$2)*données!$L$3:$R$17)*$N213)+(SUMPRODUCT((données!$L$2:$R$2=$I213)*(données!$A$3:$A$17=O$1)*(données!$B$3:$B$17=O$2)*données!$L$3:$R$17)*$O213)+(SUMPRODUCT((données!$L$2:$R$2=$I213)*(données!$A$3:$A$17=P$1)*(données!$B$3:$B$17=Q$2)*données!$L$3:$R$17)*$P213)+(SUMPRODUCT((données!$L$2:$R$2=$I213)*(données!$A$3:$A$17=Q$1)*(données!$B$3:$B$17=Q$2)*données!$L$3:$R$17)*$Q213)+(SUMPRODUCT((données!$L$2:$R$2=$I213)*(données!$A$3:$A$17=R$1)*(données!$B$3:$B$17=R$2)*données!$L$3:$R$17)*$R213)+(SUMPRODUCT((données!$L$2:$R$2=$I213)*(données!$A$3:$A$17=S$1)*(données!$B$3:$B$17=S$2)*données!$L$3:$R$17)*$S213)+(SUMPRODUCT((données!$L$2:$R$2=$I213)*(données!$A$3:$A$17=T$1)*(données!$B$3:$B$17=T$2)*données!$L$3:$R$17)*$T213)+(SUMPRODUCT((données!$L$2:$R$2=$I213)*(données!$A$3:$A$17=U$1)*(données!$B$3:$B$17=U$2)*données!$L$3:$R$17)*$U213)+(SUMPRODUCT((données!$L$2:$R$2=$I213)*(données!$A$3:$A$17=V$1)*(données!$B$3:$B$17=V$2)*données!$L$3:$R$17)*$V213)+(SUMPRODUCT((données!$L$2:$R$2=$I213)*(données!$A$3:$A$17=W$1)*(données!$B$3:$B$17=W$2)*données!$L$3:$R$17)*$W213)+(SUMPRODUCT((données!$L$2:$R$2=$I213)*(données!$A$3:$A$17=AA$1)*(données!$B$3:$B$17=AA$2)*données!$L$3:$R$17)*$AA213),2)</f>
        <v>0</v>
      </c>
      <c r="AE213" s="75" cm="1">
        <f t="array" aca="1" ref="AE213" ca="1">IFERROR(_xlfn.XLOOKUP(AE$1,INDIRECT("'"&amp;$A213&amp;"'!$a:$a"),INDIRECT("'"&amp;$A213&amp;"'!$f:$f"),FALSE),0)</f>
        <v>0</v>
      </c>
      <c r="AF213" s="75">
        <f t="shared" ca="1" si="44"/>
        <v>0</v>
      </c>
      <c r="AG213" s="75">
        <f t="shared" ca="1" si="45"/>
        <v>0</v>
      </c>
      <c r="AH213" s="74" cm="1">
        <f t="array" aca="1" ref="AH213" ca="1">IFERROR(_xlfn.XLOOKUP(AH$1,INDIRECT("'"&amp;$A213&amp;"'!$A:$A"),INDIRECT("'"&amp;$A213&amp;"'!$b:$b"),FALSE),0)</f>
        <v>0</v>
      </c>
      <c r="AI213" s="74">
        <f ca="1">IFERROR(_xlfn.XLOOKUP($I213,données!$A$33:$A$39,données!$D$33:$D$39,0),0)</f>
        <v>0</v>
      </c>
      <c r="AJ213" s="74">
        <f ca="1">IFERROR(_xlfn.XLOOKUP($I213,données!$A$33:$A$39,données!$E$33:$E$39,0),0)</f>
        <v>0</v>
      </c>
      <c r="AK213" s="74">
        <f ca="1">IFERROR(_xlfn.XLOOKUP($I213,données!$A$33:$A$39,données!$F$33:$F$39,0),0)</f>
        <v>0</v>
      </c>
      <c r="AL213" s="74">
        <f ca="1">IFERROR(_xlfn.XLOOKUP($I213,données!$A$33:$A$39,données!$G$33:$G$39,0),0)</f>
        <v>0</v>
      </c>
      <c r="AM213" s="74">
        <f ca="1">IFERROR(_xlfn.XLOOKUP($I213,données!$A$33:$A$39,données!$H$33:$H$39,0),0)</f>
        <v>0</v>
      </c>
      <c r="AN213" s="74"/>
      <c r="AO213" s="74"/>
      <c r="AP213" s="71"/>
      <c r="AQ213" s="82"/>
    </row>
    <row r="214" spans="1:43" s="68" customFormat="1" ht="14" x14ac:dyDescent="0.2">
      <c r="A214" s="71">
        <f t="shared" si="29"/>
        <v>210</v>
      </c>
      <c r="B214" s="71">
        <f t="shared" ca="1" si="40"/>
        <v>0</v>
      </c>
      <c r="C214" s="71">
        <f t="shared" ca="1" si="40"/>
        <v>0</v>
      </c>
      <c r="D214" s="71">
        <f t="shared" ca="1" si="40"/>
        <v>0</v>
      </c>
      <c r="E214" s="71">
        <f t="shared" ca="1" si="40"/>
        <v>0</v>
      </c>
      <c r="F214" s="71">
        <f t="shared" ref="F214:F277" ca="1" si="47">IFERROR(VLOOKUP(F$1,INDIRECT("'"&amp;$A214&amp;"'!$B:$E"),3,FALSE),0)</f>
        <v>0</v>
      </c>
      <c r="G214" s="89">
        <f t="shared" ca="1" si="40"/>
        <v>0</v>
      </c>
      <c r="H214" s="72" cm="1">
        <f t="array" aca="1" ref="H214" ca="1">IFERROR(_xlfn.XLOOKUP(H$1,INDIRECT("'"&amp;$A214&amp;"'!$A:$A"),INDIRECT("'"&amp;$A214&amp;"'!$b:$b"),FALSE),0)</f>
        <v>0</v>
      </c>
      <c r="I214" s="71" cm="1">
        <f t="array" aca="1" ref="I214" ca="1">IFERROR(IF($H214="Oui",_xlfn.XLOOKUP(I$2,INDIRECT("'"&amp;$A214&amp;"'!$A:$A"),INDIRECT("'"&amp;$A214&amp;"'!$b:$b"),FALSE),_xlfn.XLOOKUP(I$1,INDIRECT("'"&amp;$A214&amp;"'!$C$19:$C$25"),INDIRECT("'"&amp;$A214&amp;"'!$A$19:$A$25"),données!$A$39)),0)</f>
        <v>0</v>
      </c>
      <c r="J214" s="73">
        <f t="shared" ca="1" si="42"/>
        <v>0</v>
      </c>
      <c r="K214" s="74">
        <f t="shared" ca="1" si="46"/>
        <v>0</v>
      </c>
      <c r="L214" s="74">
        <f t="shared" ca="1" si="46"/>
        <v>0</v>
      </c>
      <c r="M214" s="74">
        <f t="shared" ca="1" si="46"/>
        <v>0</v>
      </c>
      <c r="N214" s="74">
        <f t="shared" ca="1" si="46"/>
        <v>0</v>
      </c>
      <c r="O214" s="74">
        <f t="shared" ca="1" si="46"/>
        <v>0</v>
      </c>
      <c r="P214" s="74">
        <f t="shared" ca="1" si="46"/>
        <v>0</v>
      </c>
      <c r="Q214" s="74">
        <f t="shared" ca="1" si="46"/>
        <v>0</v>
      </c>
      <c r="R214" s="74">
        <f t="shared" ca="1" si="46"/>
        <v>0</v>
      </c>
      <c r="S214" s="74">
        <f t="shared" ca="1" si="46"/>
        <v>0</v>
      </c>
      <c r="T214" s="74">
        <f t="shared" ca="1" si="46"/>
        <v>0</v>
      </c>
      <c r="U214" s="74">
        <f t="shared" ca="1" si="46"/>
        <v>0</v>
      </c>
      <c r="V214" s="74">
        <f t="shared" ca="1" si="46"/>
        <v>0</v>
      </c>
      <c r="W214" s="74">
        <f t="shared" ca="1" si="46"/>
        <v>0</v>
      </c>
      <c r="X214" s="74">
        <f t="shared" ca="1" si="46"/>
        <v>0</v>
      </c>
      <c r="Y214" s="74">
        <f t="shared" ca="1" si="46"/>
        <v>0</v>
      </c>
      <c r="Z214" s="74">
        <f t="shared" ca="1" si="46"/>
        <v>0</v>
      </c>
      <c r="AA214" s="73">
        <f t="shared" ca="1" si="43"/>
        <v>0</v>
      </c>
      <c r="AB214" s="93"/>
      <c r="AC214" s="75">
        <f ca="1">ROUND(IF($H214="Oui",0,SUMIFS(données!$C$33:$C$39,données!$A$33:$A$39,$I214)),2)</f>
        <v>0</v>
      </c>
      <c r="AD214" s="75" cm="1">
        <f t="array" aca="1" ref="AD214" ca="1">ROUND((SUMPRODUCT((données!$L$2:$R$2=$I214)*(données!$A$3:$A$17=J$1)*(données!$B$3:$B$17=J$2)*données!$L$3:$R$17)*$J214)+(SUMPRODUCT((données!$L$2:$R$2=$I214)*(données!$A$3:$A$17=K$1)*(données!$B$3:$B$17=K$2)*données!$L$3:$R$17)*$K214)+(SUMPRODUCT((données!$L$2:$R$2=$I214)*(données!$A$3:$A$17=L$1)*(données!$B$3:$B$17=L$2)*données!$L$3:$R$17)*$L214)+(SUMPRODUCT((données!$L$2:$R$2=$I214)*(données!$A$3:$A$17=M$1)*(données!$B$3:$B$17=M$2)*données!$L$3:$R$17)*$M214)+(SUMPRODUCT((données!$L$2:$R$2=$I214)*(données!$A$3:$A$17=N$1)*(données!$B$3:$B$17=N$2)*données!$L$3:$R$17)*$N214)+(SUMPRODUCT((données!$L$2:$R$2=$I214)*(données!$A$3:$A$17=O$1)*(données!$B$3:$B$17=O$2)*données!$L$3:$R$17)*$O214)+(SUMPRODUCT((données!$L$2:$R$2=$I214)*(données!$A$3:$A$17=P$1)*(données!$B$3:$B$17=Q$2)*données!$L$3:$R$17)*$P214)+(SUMPRODUCT((données!$L$2:$R$2=$I214)*(données!$A$3:$A$17=Q$1)*(données!$B$3:$B$17=Q$2)*données!$L$3:$R$17)*$Q214)+(SUMPRODUCT((données!$L$2:$R$2=$I214)*(données!$A$3:$A$17=R$1)*(données!$B$3:$B$17=R$2)*données!$L$3:$R$17)*$R214)+(SUMPRODUCT((données!$L$2:$R$2=$I214)*(données!$A$3:$A$17=S$1)*(données!$B$3:$B$17=S$2)*données!$L$3:$R$17)*$S214)+(SUMPRODUCT((données!$L$2:$R$2=$I214)*(données!$A$3:$A$17=T$1)*(données!$B$3:$B$17=T$2)*données!$L$3:$R$17)*$T214)+(SUMPRODUCT((données!$L$2:$R$2=$I214)*(données!$A$3:$A$17=U$1)*(données!$B$3:$B$17=U$2)*données!$L$3:$R$17)*$U214)+(SUMPRODUCT((données!$L$2:$R$2=$I214)*(données!$A$3:$A$17=V$1)*(données!$B$3:$B$17=V$2)*données!$L$3:$R$17)*$V214)+(SUMPRODUCT((données!$L$2:$R$2=$I214)*(données!$A$3:$A$17=W$1)*(données!$B$3:$B$17=W$2)*données!$L$3:$R$17)*$W214)+(SUMPRODUCT((données!$L$2:$R$2=$I214)*(données!$A$3:$A$17=AA$1)*(données!$B$3:$B$17=AA$2)*données!$L$3:$R$17)*$AA214),2)</f>
        <v>0</v>
      </c>
      <c r="AE214" s="75" cm="1">
        <f t="array" aca="1" ref="AE214" ca="1">IFERROR(_xlfn.XLOOKUP(AE$1,INDIRECT("'"&amp;$A214&amp;"'!$a:$a"),INDIRECT("'"&amp;$A214&amp;"'!$f:$f"),FALSE),0)</f>
        <v>0</v>
      </c>
      <c r="AF214" s="75">
        <f t="shared" ca="1" si="44"/>
        <v>0</v>
      </c>
      <c r="AG214" s="75">
        <f t="shared" ca="1" si="45"/>
        <v>0</v>
      </c>
      <c r="AH214" s="74" cm="1">
        <f t="array" aca="1" ref="AH214" ca="1">IFERROR(_xlfn.XLOOKUP(AH$1,INDIRECT("'"&amp;$A214&amp;"'!$A:$A"),INDIRECT("'"&amp;$A214&amp;"'!$b:$b"),FALSE),0)</f>
        <v>0</v>
      </c>
      <c r="AI214" s="74">
        <f ca="1">IFERROR(_xlfn.XLOOKUP($I214,données!$A$33:$A$39,données!$D$33:$D$39,0),0)</f>
        <v>0</v>
      </c>
      <c r="AJ214" s="74">
        <f ca="1">IFERROR(_xlfn.XLOOKUP($I214,données!$A$33:$A$39,données!$E$33:$E$39,0),0)</f>
        <v>0</v>
      </c>
      <c r="AK214" s="74">
        <f ca="1">IFERROR(_xlfn.XLOOKUP($I214,données!$A$33:$A$39,données!$F$33:$F$39,0),0)</f>
        <v>0</v>
      </c>
      <c r="AL214" s="74">
        <f ca="1">IFERROR(_xlfn.XLOOKUP($I214,données!$A$33:$A$39,données!$G$33:$G$39,0),0)</f>
        <v>0</v>
      </c>
      <c r="AM214" s="74">
        <f ca="1">IFERROR(_xlfn.XLOOKUP($I214,données!$A$33:$A$39,données!$H$33:$H$39,0),0)</f>
        <v>0</v>
      </c>
      <c r="AN214" s="74"/>
      <c r="AO214" s="74"/>
      <c r="AP214" s="71"/>
      <c r="AQ214" s="82"/>
    </row>
    <row r="215" spans="1:43" s="68" customFormat="1" ht="14" x14ac:dyDescent="0.2">
      <c r="A215" s="71">
        <f t="shared" si="29"/>
        <v>211</v>
      </c>
      <c r="B215" s="71">
        <f t="shared" ca="1" si="40"/>
        <v>0</v>
      </c>
      <c r="C215" s="71">
        <f t="shared" ca="1" si="40"/>
        <v>0</v>
      </c>
      <c r="D215" s="71">
        <f t="shared" ca="1" si="40"/>
        <v>0</v>
      </c>
      <c r="E215" s="71">
        <f t="shared" ca="1" si="40"/>
        <v>0</v>
      </c>
      <c r="F215" s="71">
        <f t="shared" ca="1" si="47"/>
        <v>0</v>
      </c>
      <c r="G215" s="89">
        <f t="shared" ca="1" si="40"/>
        <v>0</v>
      </c>
      <c r="H215" s="72" cm="1">
        <f t="array" aca="1" ref="H215" ca="1">IFERROR(_xlfn.XLOOKUP(H$1,INDIRECT("'"&amp;$A215&amp;"'!$A:$A"),INDIRECT("'"&amp;$A215&amp;"'!$b:$b"),FALSE),0)</f>
        <v>0</v>
      </c>
      <c r="I215" s="71" cm="1">
        <f t="array" aca="1" ref="I215" ca="1">IFERROR(IF($H215="Oui",_xlfn.XLOOKUP(I$2,INDIRECT("'"&amp;$A215&amp;"'!$A:$A"),INDIRECT("'"&amp;$A215&amp;"'!$b:$b"),FALSE),_xlfn.XLOOKUP(I$1,INDIRECT("'"&amp;$A215&amp;"'!$C$19:$C$25"),INDIRECT("'"&amp;$A215&amp;"'!$A$19:$A$25"),données!$A$39)),0)</f>
        <v>0</v>
      </c>
      <c r="J215" s="73">
        <f t="shared" ca="1" si="42"/>
        <v>0</v>
      </c>
      <c r="K215" s="74">
        <f t="shared" ca="1" si="46"/>
        <v>0</v>
      </c>
      <c r="L215" s="74">
        <f t="shared" ca="1" si="46"/>
        <v>0</v>
      </c>
      <c r="M215" s="74">
        <f t="shared" ca="1" si="46"/>
        <v>0</v>
      </c>
      <c r="N215" s="74">
        <f t="shared" ca="1" si="46"/>
        <v>0</v>
      </c>
      <c r="O215" s="74">
        <f t="shared" ca="1" si="46"/>
        <v>0</v>
      </c>
      <c r="P215" s="74">
        <f t="shared" ca="1" si="46"/>
        <v>0</v>
      </c>
      <c r="Q215" s="74">
        <f t="shared" ca="1" si="46"/>
        <v>0</v>
      </c>
      <c r="R215" s="74">
        <f t="shared" ca="1" si="46"/>
        <v>0</v>
      </c>
      <c r="S215" s="74">
        <f t="shared" ca="1" si="46"/>
        <v>0</v>
      </c>
      <c r="T215" s="74">
        <f t="shared" ca="1" si="46"/>
        <v>0</v>
      </c>
      <c r="U215" s="74">
        <f t="shared" ca="1" si="46"/>
        <v>0</v>
      </c>
      <c r="V215" s="74">
        <f t="shared" ca="1" si="46"/>
        <v>0</v>
      </c>
      <c r="W215" s="74">
        <f t="shared" ca="1" si="46"/>
        <v>0</v>
      </c>
      <c r="X215" s="74">
        <f t="shared" ca="1" si="46"/>
        <v>0</v>
      </c>
      <c r="Y215" s="74">
        <f t="shared" ca="1" si="46"/>
        <v>0</v>
      </c>
      <c r="Z215" s="74">
        <f t="shared" ca="1" si="46"/>
        <v>0</v>
      </c>
      <c r="AA215" s="73">
        <f t="shared" ca="1" si="43"/>
        <v>0</v>
      </c>
      <c r="AB215" s="93"/>
      <c r="AC215" s="75">
        <f ca="1">ROUND(IF($H215="Oui",0,SUMIFS(données!$C$33:$C$39,données!$A$33:$A$39,$I215)),2)</f>
        <v>0</v>
      </c>
      <c r="AD215" s="75" cm="1">
        <f t="array" aca="1" ref="AD215" ca="1">ROUND((SUMPRODUCT((données!$L$2:$R$2=$I215)*(données!$A$3:$A$17=J$1)*(données!$B$3:$B$17=J$2)*données!$L$3:$R$17)*$J215)+(SUMPRODUCT((données!$L$2:$R$2=$I215)*(données!$A$3:$A$17=K$1)*(données!$B$3:$B$17=K$2)*données!$L$3:$R$17)*$K215)+(SUMPRODUCT((données!$L$2:$R$2=$I215)*(données!$A$3:$A$17=L$1)*(données!$B$3:$B$17=L$2)*données!$L$3:$R$17)*$L215)+(SUMPRODUCT((données!$L$2:$R$2=$I215)*(données!$A$3:$A$17=M$1)*(données!$B$3:$B$17=M$2)*données!$L$3:$R$17)*$M215)+(SUMPRODUCT((données!$L$2:$R$2=$I215)*(données!$A$3:$A$17=N$1)*(données!$B$3:$B$17=N$2)*données!$L$3:$R$17)*$N215)+(SUMPRODUCT((données!$L$2:$R$2=$I215)*(données!$A$3:$A$17=O$1)*(données!$B$3:$B$17=O$2)*données!$L$3:$R$17)*$O215)+(SUMPRODUCT((données!$L$2:$R$2=$I215)*(données!$A$3:$A$17=P$1)*(données!$B$3:$B$17=Q$2)*données!$L$3:$R$17)*$P215)+(SUMPRODUCT((données!$L$2:$R$2=$I215)*(données!$A$3:$A$17=Q$1)*(données!$B$3:$B$17=Q$2)*données!$L$3:$R$17)*$Q215)+(SUMPRODUCT((données!$L$2:$R$2=$I215)*(données!$A$3:$A$17=R$1)*(données!$B$3:$B$17=R$2)*données!$L$3:$R$17)*$R215)+(SUMPRODUCT((données!$L$2:$R$2=$I215)*(données!$A$3:$A$17=S$1)*(données!$B$3:$B$17=S$2)*données!$L$3:$R$17)*$S215)+(SUMPRODUCT((données!$L$2:$R$2=$I215)*(données!$A$3:$A$17=T$1)*(données!$B$3:$B$17=T$2)*données!$L$3:$R$17)*$T215)+(SUMPRODUCT((données!$L$2:$R$2=$I215)*(données!$A$3:$A$17=U$1)*(données!$B$3:$B$17=U$2)*données!$L$3:$R$17)*$U215)+(SUMPRODUCT((données!$L$2:$R$2=$I215)*(données!$A$3:$A$17=V$1)*(données!$B$3:$B$17=V$2)*données!$L$3:$R$17)*$V215)+(SUMPRODUCT((données!$L$2:$R$2=$I215)*(données!$A$3:$A$17=W$1)*(données!$B$3:$B$17=W$2)*données!$L$3:$R$17)*$W215)+(SUMPRODUCT((données!$L$2:$R$2=$I215)*(données!$A$3:$A$17=AA$1)*(données!$B$3:$B$17=AA$2)*données!$L$3:$R$17)*$AA215),2)</f>
        <v>0</v>
      </c>
      <c r="AE215" s="75" cm="1">
        <f t="array" aca="1" ref="AE215" ca="1">IFERROR(_xlfn.XLOOKUP(AE$1,INDIRECT("'"&amp;$A215&amp;"'!$a:$a"),INDIRECT("'"&amp;$A215&amp;"'!$f:$f"),FALSE),0)</f>
        <v>0</v>
      </c>
      <c r="AF215" s="75">
        <f t="shared" ca="1" si="44"/>
        <v>0</v>
      </c>
      <c r="AG215" s="75">
        <f t="shared" ca="1" si="45"/>
        <v>0</v>
      </c>
      <c r="AH215" s="74" cm="1">
        <f t="array" aca="1" ref="AH215" ca="1">IFERROR(_xlfn.XLOOKUP(AH$1,INDIRECT("'"&amp;$A215&amp;"'!$A:$A"),INDIRECT("'"&amp;$A215&amp;"'!$b:$b"),FALSE),0)</f>
        <v>0</v>
      </c>
      <c r="AI215" s="74">
        <f ca="1">IFERROR(_xlfn.XLOOKUP($I215,données!$A$33:$A$39,données!$D$33:$D$39,0),0)</f>
        <v>0</v>
      </c>
      <c r="AJ215" s="74">
        <f ca="1">IFERROR(_xlfn.XLOOKUP($I215,données!$A$33:$A$39,données!$E$33:$E$39,0),0)</f>
        <v>0</v>
      </c>
      <c r="AK215" s="74">
        <f ca="1">IFERROR(_xlfn.XLOOKUP($I215,données!$A$33:$A$39,données!$F$33:$F$39,0),0)</f>
        <v>0</v>
      </c>
      <c r="AL215" s="74">
        <f ca="1">IFERROR(_xlfn.XLOOKUP($I215,données!$A$33:$A$39,données!$G$33:$G$39,0),0)</f>
        <v>0</v>
      </c>
      <c r="AM215" s="74">
        <f ca="1">IFERROR(_xlfn.XLOOKUP($I215,données!$A$33:$A$39,données!$H$33:$H$39,0),0)</f>
        <v>0</v>
      </c>
      <c r="AN215" s="74"/>
      <c r="AO215" s="74"/>
      <c r="AP215" s="71"/>
      <c r="AQ215" s="82"/>
    </row>
    <row r="216" spans="1:43" s="68" customFormat="1" ht="14" x14ac:dyDescent="0.2">
      <c r="A216" s="71">
        <f t="shared" si="29"/>
        <v>212</v>
      </c>
      <c r="B216" s="71">
        <f t="shared" ca="1" si="40"/>
        <v>0</v>
      </c>
      <c r="C216" s="71">
        <f t="shared" ca="1" si="40"/>
        <v>0</v>
      </c>
      <c r="D216" s="71">
        <f t="shared" ca="1" si="40"/>
        <v>0</v>
      </c>
      <c r="E216" s="71">
        <f t="shared" ca="1" si="40"/>
        <v>0</v>
      </c>
      <c r="F216" s="71">
        <f t="shared" ca="1" si="47"/>
        <v>0</v>
      </c>
      <c r="G216" s="89">
        <f t="shared" ca="1" si="40"/>
        <v>0</v>
      </c>
      <c r="H216" s="72" cm="1">
        <f t="array" aca="1" ref="H216" ca="1">IFERROR(_xlfn.XLOOKUP(H$1,INDIRECT("'"&amp;$A216&amp;"'!$A:$A"),INDIRECT("'"&amp;$A216&amp;"'!$b:$b"),FALSE),0)</f>
        <v>0</v>
      </c>
      <c r="I216" s="71" cm="1">
        <f t="array" aca="1" ref="I216" ca="1">IFERROR(IF($H216="Oui",_xlfn.XLOOKUP(I$2,INDIRECT("'"&amp;$A216&amp;"'!$A:$A"),INDIRECT("'"&amp;$A216&amp;"'!$b:$b"),FALSE),_xlfn.XLOOKUP(I$1,INDIRECT("'"&amp;$A216&amp;"'!$C$19:$C$25"),INDIRECT("'"&amp;$A216&amp;"'!$A$19:$A$25"),données!$A$39)),0)</f>
        <v>0</v>
      </c>
      <c r="J216" s="73">
        <f t="shared" ca="1" si="42"/>
        <v>0</v>
      </c>
      <c r="K216" s="74">
        <f t="shared" ca="1" si="46"/>
        <v>0</v>
      </c>
      <c r="L216" s="74">
        <f t="shared" ca="1" si="46"/>
        <v>0</v>
      </c>
      <c r="M216" s="74">
        <f t="shared" ca="1" si="46"/>
        <v>0</v>
      </c>
      <c r="N216" s="74">
        <f t="shared" ca="1" si="46"/>
        <v>0</v>
      </c>
      <c r="O216" s="74">
        <f t="shared" ca="1" si="46"/>
        <v>0</v>
      </c>
      <c r="P216" s="74">
        <f t="shared" ca="1" si="46"/>
        <v>0</v>
      </c>
      <c r="Q216" s="74">
        <f t="shared" ca="1" si="46"/>
        <v>0</v>
      </c>
      <c r="R216" s="74">
        <f t="shared" ca="1" si="46"/>
        <v>0</v>
      </c>
      <c r="S216" s="74">
        <f t="shared" ca="1" si="46"/>
        <v>0</v>
      </c>
      <c r="T216" s="74">
        <f t="shared" ca="1" si="46"/>
        <v>0</v>
      </c>
      <c r="U216" s="74">
        <f t="shared" ca="1" si="46"/>
        <v>0</v>
      </c>
      <c r="V216" s="74">
        <f t="shared" ca="1" si="46"/>
        <v>0</v>
      </c>
      <c r="W216" s="74">
        <f t="shared" ca="1" si="46"/>
        <v>0</v>
      </c>
      <c r="X216" s="74">
        <f t="shared" ca="1" si="46"/>
        <v>0</v>
      </c>
      <c r="Y216" s="74">
        <f t="shared" ca="1" si="46"/>
        <v>0</v>
      </c>
      <c r="Z216" s="74">
        <f t="shared" ca="1" si="46"/>
        <v>0</v>
      </c>
      <c r="AA216" s="73">
        <f t="shared" ca="1" si="43"/>
        <v>0</v>
      </c>
      <c r="AB216" s="93"/>
      <c r="AC216" s="75">
        <f ca="1">ROUND(IF($H216="Oui",0,SUMIFS(données!$C$33:$C$39,données!$A$33:$A$39,$I216)),2)</f>
        <v>0</v>
      </c>
      <c r="AD216" s="75" cm="1">
        <f t="array" aca="1" ref="AD216" ca="1">ROUND((SUMPRODUCT((données!$L$2:$R$2=$I216)*(données!$A$3:$A$17=J$1)*(données!$B$3:$B$17=J$2)*données!$L$3:$R$17)*$J216)+(SUMPRODUCT((données!$L$2:$R$2=$I216)*(données!$A$3:$A$17=K$1)*(données!$B$3:$B$17=K$2)*données!$L$3:$R$17)*$K216)+(SUMPRODUCT((données!$L$2:$R$2=$I216)*(données!$A$3:$A$17=L$1)*(données!$B$3:$B$17=L$2)*données!$L$3:$R$17)*$L216)+(SUMPRODUCT((données!$L$2:$R$2=$I216)*(données!$A$3:$A$17=M$1)*(données!$B$3:$B$17=M$2)*données!$L$3:$R$17)*$M216)+(SUMPRODUCT((données!$L$2:$R$2=$I216)*(données!$A$3:$A$17=N$1)*(données!$B$3:$B$17=N$2)*données!$L$3:$R$17)*$N216)+(SUMPRODUCT((données!$L$2:$R$2=$I216)*(données!$A$3:$A$17=O$1)*(données!$B$3:$B$17=O$2)*données!$L$3:$R$17)*$O216)+(SUMPRODUCT((données!$L$2:$R$2=$I216)*(données!$A$3:$A$17=P$1)*(données!$B$3:$B$17=Q$2)*données!$L$3:$R$17)*$P216)+(SUMPRODUCT((données!$L$2:$R$2=$I216)*(données!$A$3:$A$17=Q$1)*(données!$B$3:$B$17=Q$2)*données!$L$3:$R$17)*$Q216)+(SUMPRODUCT((données!$L$2:$R$2=$I216)*(données!$A$3:$A$17=R$1)*(données!$B$3:$B$17=R$2)*données!$L$3:$R$17)*$R216)+(SUMPRODUCT((données!$L$2:$R$2=$I216)*(données!$A$3:$A$17=S$1)*(données!$B$3:$B$17=S$2)*données!$L$3:$R$17)*$S216)+(SUMPRODUCT((données!$L$2:$R$2=$I216)*(données!$A$3:$A$17=T$1)*(données!$B$3:$B$17=T$2)*données!$L$3:$R$17)*$T216)+(SUMPRODUCT((données!$L$2:$R$2=$I216)*(données!$A$3:$A$17=U$1)*(données!$B$3:$B$17=U$2)*données!$L$3:$R$17)*$U216)+(SUMPRODUCT((données!$L$2:$R$2=$I216)*(données!$A$3:$A$17=V$1)*(données!$B$3:$B$17=V$2)*données!$L$3:$R$17)*$V216)+(SUMPRODUCT((données!$L$2:$R$2=$I216)*(données!$A$3:$A$17=W$1)*(données!$B$3:$B$17=W$2)*données!$L$3:$R$17)*$W216)+(SUMPRODUCT((données!$L$2:$R$2=$I216)*(données!$A$3:$A$17=AA$1)*(données!$B$3:$B$17=AA$2)*données!$L$3:$R$17)*$AA216),2)</f>
        <v>0</v>
      </c>
      <c r="AE216" s="75" cm="1">
        <f t="array" aca="1" ref="AE216" ca="1">IFERROR(_xlfn.XLOOKUP(AE$1,INDIRECT("'"&amp;$A216&amp;"'!$a:$a"),INDIRECT("'"&amp;$A216&amp;"'!$f:$f"),FALSE),0)</f>
        <v>0</v>
      </c>
      <c r="AF216" s="75">
        <f t="shared" ca="1" si="44"/>
        <v>0</v>
      </c>
      <c r="AG216" s="75">
        <f t="shared" ca="1" si="45"/>
        <v>0</v>
      </c>
      <c r="AH216" s="74" cm="1">
        <f t="array" aca="1" ref="AH216" ca="1">IFERROR(_xlfn.XLOOKUP(AH$1,INDIRECT("'"&amp;$A216&amp;"'!$A:$A"),INDIRECT("'"&amp;$A216&amp;"'!$b:$b"),FALSE),0)</f>
        <v>0</v>
      </c>
      <c r="AI216" s="74">
        <f ca="1">IFERROR(_xlfn.XLOOKUP($I216,données!$A$33:$A$39,données!$D$33:$D$39,0),0)</f>
        <v>0</v>
      </c>
      <c r="AJ216" s="74">
        <f ca="1">IFERROR(_xlfn.XLOOKUP($I216,données!$A$33:$A$39,données!$E$33:$E$39,0),0)</f>
        <v>0</v>
      </c>
      <c r="AK216" s="74">
        <f ca="1">IFERROR(_xlfn.XLOOKUP($I216,données!$A$33:$A$39,données!$F$33:$F$39,0),0)</f>
        <v>0</v>
      </c>
      <c r="AL216" s="74">
        <f ca="1">IFERROR(_xlfn.XLOOKUP($I216,données!$A$33:$A$39,données!$G$33:$G$39,0),0)</f>
        <v>0</v>
      </c>
      <c r="AM216" s="74">
        <f ca="1">IFERROR(_xlfn.XLOOKUP($I216,données!$A$33:$A$39,données!$H$33:$H$39,0),0)</f>
        <v>0</v>
      </c>
      <c r="AN216" s="74"/>
      <c r="AO216" s="74"/>
      <c r="AP216" s="71"/>
      <c r="AQ216" s="82"/>
    </row>
    <row r="217" spans="1:43" s="68" customFormat="1" ht="14" x14ac:dyDescent="0.2">
      <c r="A217" s="71">
        <f t="shared" si="29"/>
        <v>213</v>
      </c>
      <c r="B217" s="71">
        <f t="shared" ca="1" si="40"/>
        <v>0</v>
      </c>
      <c r="C217" s="71">
        <f t="shared" ca="1" si="40"/>
        <v>0</v>
      </c>
      <c r="D217" s="71">
        <f t="shared" ca="1" si="40"/>
        <v>0</v>
      </c>
      <c r="E217" s="71">
        <f t="shared" ca="1" si="40"/>
        <v>0</v>
      </c>
      <c r="F217" s="71">
        <f t="shared" ca="1" si="47"/>
        <v>0</v>
      </c>
      <c r="G217" s="89">
        <f t="shared" ca="1" si="40"/>
        <v>0</v>
      </c>
      <c r="H217" s="72" cm="1">
        <f t="array" aca="1" ref="H217" ca="1">IFERROR(_xlfn.XLOOKUP(H$1,INDIRECT("'"&amp;$A217&amp;"'!$A:$A"),INDIRECT("'"&amp;$A217&amp;"'!$b:$b"),FALSE),0)</f>
        <v>0</v>
      </c>
      <c r="I217" s="71" cm="1">
        <f t="array" aca="1" ref="I217" ca="1">IFERROR(IF($H217="Oui",_xlfn.XLOOKUP(I$2,INDIRECT("'"&amp;$A217&amp;"'!$A:$A"),INDIRECT("'"&amp;$A217&amp;"'!$b:$b"),FALSE),_xlfn.XLOOKUP(I$1,INDIRECT("'"&amp;$A217&amp;"'!$C$19:$C$25"),INDIRECT("'"&amp;$A217&amp;"'!$A$19:$A$25"),données!$A$39)),0)</f>
        <v>0</v>
      </c>
      <c r="J217" s="73">
        <f t="shared" ca="1" si="42"/>
        <v>0</v>
      </c>
      <c r="K217" s="74">
        <f t="shared" ca="1" si="46"/>
        <v>0</v>
      </c>
      <c r="L217" s="74">
        <f t="shared" ca="1" si="46"/>
        <v>0</v>
      </c>
      <c r="M217" s="74">
        <f t="shared" ca="1" si="46"/>
        <v>0</v>
      </c>
      <c r="N217" s="74">
        <f t="shared" ca="1" si="46"/>
        <v>0</v>
      </c>
      <c r="O217" s="74">
        <f t="shared" ca="1" si="46"/>
        <v>0</v>
      </c>
      <c r="P217" s="74">
        <f t="shared" ca="1" si="46"/>
        <v>0</v>
      </c>
      <c r="Q217" s="74">
        <f t="shared" ca="1" si="46"/>
        <v>0</v>
      </c>
      <c r="R217" s="74">
        <f t="shared" ca="1" si="46"/>
        <v>0</v>
      </c>
      <c r="S217" s="74">
        <f t="shared" ca="1" si="46"/>
        <v>0</v>
      </c>
      <c r="T217" s="74">
        <f t="shared" ca="1" si="46"/>
        <v>0</v>
      </c>
      <c r="U217" s="74">
        <f t="shared" ca="1" si="46"/>
        <v>0</v>
      </c>
      <c r="V217" s="74">
        <f t="shared" ca="1" si="46"/>
        <v>0</v>
      </c>
      <c r="W217" s="74">
        <f t="shared" ca="1" si="46"/>
        <v>0</v>
      </c>
      <c r="X217" s="74">
        <f t="shared" ca="1" si="46"/>
        <v>0</v>
      </c>
      <c r="Y217" s="74">
        <f t="shared" ca="1" si="46"/>
        <v>0</v>
      </c>
      <c r="Z217" s="74">
        <f t="shared" ca="1" si="46"/>
        <v>0</v>
      </c>
      <c r="AA217" s="73">
        <f t="shared" ca="1" si="43"/>
        <v>0</v>
      </c>
      <c r="AB217" s="93"/>
      <c r="AC217" s="75">
        <f ca="1">ROUND(IF($H217="Oui",0,SUMIFS(données!$C$33:$C$39,données!$A$33:$A$39,$I217)),2)</f>
        <v>0</v>
      </c>
      <c r="AD217" s="75" cm="1">
        <f t="array" aca="1" ref="AD217" ca="1">ROUND((SUMPRODUCT((données!$L$2:$R$2=$I217)*(données!$A$3:$A$17=J$1)*(données!$B$3:$B$17=J$2)*données!$L$3:$R$17)*$J217)+(SUMPRODUCT((données!$L$2:$R$2=$I217)*(données!$A$3:$A$17=K$1)*(données!$B$3:$B$17=K$2)*données!$L$3:$R$17)*$K217)+(SUMPRODUCT((données!$L$2:$R$2=$I217)*(données!$A$3:$A$17=L$1)*(données!$B$3:$B$17=L$2)*données!$L$3:$R$17)*$L217)+(SUMPRODUCT((données!$L$2:$R$2=$I217)*(données!$A$3:$A$17=M$1)*(données!$B$3:$B$17=M$2)*données!$L$3:$R$17)*$M217)+(SUMPRODUCT((données!$L$2:$R$2=$I217)*(données!$A$3:$A$17=N$1)*(données!$B$3:$B$17=N$2)*données!$L$3:$R$17)*$N217)+(SUMPRODUCT((données!$L$2:$R$2=$I217)*(données!$A$3:$A$17=O$1)*(données!$B$3:$B$17=O$2)*données!$L$3:$R$17)*$O217)+(SUMPRODUCT((données!$L$2:$R$2=$I217)*(données!$A$3:$A$17=P$1)*(données!$B$3:$B$17=Q$2)*données!$L$3:$R$17)*$P217)+(SUMPRODUCT((données!$L$2:$R$2=$I217)*(données!$A$3:$A$17=Q$1)*(données!$B$3:$B$17=Q$2)*données!$L$3:$R$17)*$Q217)+(SUMPRODUCT((données!$L$2:$R$2=$I217)*(données!$A$3:$A$17=R$1)*(données!$B$3:$B$17=R$2)*données!$L$3:$R$17)*$R217)+(SUMPRODUCT((données!$L$2:$R$2=$I217)*(données!$A$3:$A$17=S$1)*(données!$B$3:$B$17=S$2)*données!$L$3:$R$17)*$S217)+(SUMPRODUCT((données!$L$2:$R$2=$I217)*(données!$A$3:$A$17=T$1)*(données!$B$3:$B$17=T$2)*données!$L$3:$R$17)*$T217)+(SUMPRODUCT((données!$L$2:$R$2=$I217)*(données!$A$3:$A$17=U$1)*(données!$B$3:$B$17=U$2)*données!$L$3:$R$17)*$U217)+(SUMPRODUCT((données!$L$2:$R$2=$I217)*(données!$A$3:$A$17=V$1)*(données!$B$3:$B$17=V$2)*données!$L$3:$R$17)*$V217)+(SUMPRODUCT((données!$L$2:$R$2=$I217)*(données!$A$3:$A$17=W$1)*(données!$B$3:$B$17=W$2)*données!$L$3:$R$17)*$W217)+(SUMPRODUCT((données!$L$2:$R$2=$I217)*(données!$A$3:$A$17=AA$1)*(données!$B$3:$B$17=AA$2)*données!$L$3:$R$17)*$AA217),2)</f>
        <v>0</v>
      </c>
      <c r="AE217" s="75" cm="1">
        <f t="array" aca="1" ref="AE217" ca="1">IFERROR(_xlfn.XLOOKUP(AE$1,INDIRECT("'"&amp;$A217&amp;"'!$a:$a"),INDIRECT("'"&amp;$A217&amp;"'!$f:$f"),FALSE),0)</f>
        <v>0</v>
      </c>
      <c r="AF217" s="75">
        <f t="shared" ca="1" si="44"/>
        <v>0</v>
      </c>
      <c r="AG217" s="75">
        <f t="shared" ca="1" si="45"/>
        <v>0</v>
      </c>
      <c r="AH217" s="74" cm="1">
        <f t="array" aca="1" ref="AH217" ca="1">IFERROR(_xlfn.XLOOKUP(AH$1,INDIRECT("'"&amp;$A217&amp;"'!$A:$A"),INDIRECT("'"&amp;$A217&amp;"'!$b:$b"),FALSE),0)</f>
        <v>0</v>
      </c>
      <c r="AI217" s="74">
        <f ca="1">IFERROR(_xlfn.XLOOKUP($I217,données!$A$33:$A$39,données!$D$33:$D$39,0),0)</f>
        <v>0</v>
      </c>
      <c r="AJ217" s="74">
        <f ca="1">IFERROR(_xlfn.XLOOKUP($I217,données!$A$33:$A$39,données!$E$33:$E$39,0),0)</f>
        <v>0</v>
      </c>
      <c r="AK217" s="74">
        <f ca="1">IFERROR(_xlfn.XLOOKUP($I217,données!$A$33:$A$39,données!$F$33:$F$39,0),0)</f>
        <v>0</v>
      </c>
      <c r="AL217" s="74">
        <f ca="1">IFERROR(_xlfn.XLOOKUP($I217,données!$A$33:$A$39,données!$G$33:$G$39,0),0)</f>
        <v>0</v>
      </c>
      <c r="AM217" s="74">
        <f ca="1">IFERROR(_xlfn.XLOOKUP($I217,données!$A$33:$A$39,données!$H$33:$H$39,0),0)</f>
        <v>0</v>
      </c>
      <c r="AN217" s="74"/>
      <c r="AO217" s="74"/>
      <c r="AP217" s="71"/>
      <c r="AQ217" s="82"/>
    </row>
    <row r="218" spans="1:43" s="68" customFormat="1" ht="14" x14ac:dyDescent="0.2">
      <c r="A218" s="71">
        <f t="shared" si="29"/>
        <v>214</v>
      </c>
      <c r="B218" s="71">
        <f t="shared" ca="1" si="40"/>
        <v>0</v>
      </c>
      <c r="C218" s="71">
        <f t="shared" ca="1" si="40"/>
        <v>0</v>
      </c>
      <c r="D218" s="71">
        <f t="shared" ca="1" si="40"/>
        <v>0</v>
      </c>
      <c r="E218" s="71">
        <f t="shared" ca="1" si="40"/>
        <v>0</v>
      </c>
      <c r="F218" s="71">
        <f t="shared" ca="1" si="47"/>
        <v>0</v>
      </c>
      <c r="G218" s="89">
        <f t="shared" ca="1" si="40"/>
        <v>0</v>
      </c>
      <c r="H218" s="72" cm="1">
        <f t="array" aca="1" ref="H218" ca="1">IFERROR(_xlfn.XLOOKUP(H$1,INDIRECT("'"&amp;$A218&amp;"'!$A:$A"),INDIRECT("'"&amp;$A218&amp;"'!$b:$b"),FALSE),0)</f>
        <v>0</v>
      </c>
      <c r="I218" s="71" cm="1">
        <f t="array" aca="1" ref="I218" ca="1">IFERROR(IF($H218="Oui",_xlfn.XLOOKUP(I$2,INDIRECT("'"&amp;$A218&amp;"'!$A:$A"),INDIRECT("'"&amp;$A218&amp;"'!$b:$b"),FALSE),_xlfn.XLOOKUP(I$1,INDIRECT("'"&amp;$A218&amp;"'!$C$19:$C$25"),INDIRECT("'"&amp;$A218&amp;"'!$A$19:$A$25"),données!$A$39)),0)</f>
        <v>0</v>
      </c>
      <c r="J218" s="73">
        <f t="shared" ca="1" si="42"/>
        <v>0</v>
      </c>
      <c r="K218" s="74">
        <f t="shared" ca="1" si="46"/>
        <v>0</v>
      </c>
      <c r="L218" s="74">
        <f t="shared" ca="1" si="46"/>
        <v>0</v>
      </c>
      <c r="M218" s="74">
        <f t="shared" ca="1" si="46"/>
        <v>0</v>
      </c>
      <c r="N218" s="74">
        <f t="shared" ca="1" si="46"/>
        <v>0</v>
      </c>
      <c r="O218" s="74">
        <f t="shared" ca="1" si="46"/>
        <v>0</v>
      </c>
      <c r="P218" s="74">
        <f t="shared" ca="1" si="46"/>
        <v>0</v>
      </c>
      <c r="Q218" s="74">
        <f t="shared" ca="1" si="46"/>
        <v>0</v>
      </c>
      <c r="R218" s="74">
        <f t="shared" ca="1" si="46"/>
        <v>0</v>
      </c>
      <c r="S218" s="74">
        <f t="shared" ca="1" si="46"/>
        <v>0</v>
      </c>
      <c r="T218" s="74">
        <f t="shared" ca="1" si="46"/>
        <v>0</v>
      </c>
      <c r="U218" s="74">
        <f t="shared" ca="1" si="46"/>
        <v>0</v>
      </c>
      <c r="V218" s="74">
        <f t="shared" ca="1" si="46"/>
        <v>0</v>
      </c>
      <c r="W218" s="74">
        <f t="shared" ca="1" si="46"/>
        <v>0</v>
      </c>
      <c r="X218" s="74">
        <f t="shared" ca="1" si="46"/>
        <v>0</v>
      </c>
      <c r="Y218" s="74">
        <f t="shared" ca="1" si="46"/>
        <v>0</v>
      </c>
      <c r="Z218" s="74">
        <f t="shared" ca="1" si="46"/>
        <v>0</v>
      </c>
      <c r="AA218" s="73">
        <f t="shared" ca="1" si="43"/>
        <v>0</v>
      </c>
      <c r="AB218" s="93"/>
      <c r="AC218" s="75">
        <f ca="1">ROUND(IF($H218="Oui",0,SUMIFS(données!$C$33:$C$39,données!$A$33:$A$39,$I218)),2)</f>
        <v>0</v>
      </c>
      <c r="AD218" s="75" cm="1">
        <f t="array" aca="1" ref="AD218" ca="1">ROUND((SUMPRODUCT((données!$L$2:$R$2=$I218)*(données!$A$3:$A$17=J$1)*(données!$B$3:$B$17=J$2)*données!$L$3:$R$17)*$J218)+(SUMPRODUCT((données!$L$2:$R$2=$I218)*(données!$A$3:$A$17=K$1)*(données!$B$3:$B$17=K$2)*données!$L$3:$R$17)*$K218)+(SUMPRODUCT((données!$L$2:$R$2=$I218)*(données!$A$3:$A$17=L$1)*(données!$B$3:$B$17=L$2)*données!$L$3:$R$17)*$L218)+(SUMPRODUCT((données!$L$2:$R$2=$I218)*(données!$A$3:$A$17=M$1)*(données!$B$3:$B$17=M$2)*données!$L$3:$R$17)*$M218)+(SUMPRODUCT((données!$L$2:$R$2=$I218)*(données!$A$3:$A$17=N$1)*(données!$B$3:$B$17=N$2)*données!$L$3:$R$17)*$N218)+(SUMPRODUCT((données!$L$2:$R$2=$I218)*(données!$A$3:$A$17=O$1)*(données!$B$3:$B$17=O$2)*données!$L$3:$R$17)*$O218)+(SUMPRODUCT((données!$L$2:$R$2=$I218)*(données!$A$3:$A$17=P$1)*(données!$B$3:$B$17=Q$2)*données!$L$3:$R$17)*$P218)+(SUMPRODUCT((données!$L$2:$R$2=$I218)*(données!$A$3:$A$17=Q$1)*(données!$B$3:$B$17=Q$2)*données!$L$3:$R$17)*$Q218)+(SUMPRODUCT((données!$L$2:$R$2=$I218)*(données!$A$3:$A$17=R$1)*(données!$B$3:$B$17=R$2)*données!$L$3:$R$17)*$R218)+(SUMPRODUCT((données!$L$2:$R$2=$I218)*(données!$A$3:$A$17=S$1)*(données!$B$3:$B$17=S$2)*données!$L$3:$R$17)*$S218)+(SUMPRODUCT((données!$L$2:$R$2=$I218)*(données!$A$3:$A$17=T$1)*(données!$B$3:$B$17=T$2)*données!$L$3:$R$17)*$T218)+(SUMPRODUCT((données!$L$2:$R$2=$I218)*(données!$A$3:$A$17=U$1)*(données!$B$3:$B$17=U$2)*données!$L$3:$R$17)*$U218)+(SUMPRODUCT((données!$L$2:$R$2=$I218)*(données!$A$3:$A$17=V$1)*(données!$B$3:$B$17=V$2)*données!$L$3:$R$17)*$V218)+(SUMPRODUCT((données!$L$2:$R$2=$I218)*(données!$A$3:$A$17=W$1)*(données!$B$3:$B$17=W$2)*données!$L$3:$R$17)*$W218)+(SUMPRODUCT((données!$L$2:$R$2=$I218)*(données!$A$3:$A$17=AA$1)*(données!$B$3:$B$17=AA$2)*données!$L$3:$R$17)*$AA218),2)</f>
        <v>0</v>
      </c>
      <c r="AE218" s="75" cm="1">
        <f t="array" aca="1" ref="AE218" ca="1">IFERROR(_xlfn.XLOOKUP(AE$1,INDIRECT("'"&amp;$A218&amp;"'!$a:$a"),INDIRECT("'"&amp;$A218&amp;"'!$f:$f"),FALSE),0)</f>
        <v>0</v>
      </c>
      <c r="AF218" s="75">
        <f t="shared" ca="1" si="44"/>
        <v>0</v>
      </c>
      <c r="AG218" s="75">
        <f t="shared" ca="1" si="45"/>
        <v>0</v>
      </c>
      <c r="AH218" s="74" cm="1">
        <f t="array" aca="1" ref="AH218" ca="1">IFERROR(_xlfn.XLOOKUP(AH$1,INDIRECT("'"&amp;$A218&amp;"'!$A:$A"),INDIRECT("'"&amp;$A218&amp;"'!$b:$b"),FALSE),0)</f>
        <v>0</v>
      </c>
      <c r="AI218" s="74">
        <f ca="1">IFERROR(_xlfn.XLOOKUP($I218,données!$A$33:$A$39,données!$D$33:$D$39,0),0)</f>
        <v>0</v>
      </c>
      <c r="AJ218" s="74">
        <f ca="1">IFERROR(_xlfn.XLOOKUP($I218,données!$A$33:$A$39,données!$E$33:$E$39,0),0)</f>
        <v>0</v>
      </c>
      <c r="AK218" s="74">
        <f ca="1">IFERROR(_xlfn.XLOOKUP($I218,données!$A$33:$A$39,données!$F$33:$F$39,0),0)</f>
        <v>0</v>
      </c>
      <c r="AL218" s="74">
        <f ca="1">IFERROR(_xlfn.XLOOKUP($I218,données!$A$33:$A$39,données!$G$33:$G$39,0),0)</f>
        <v>0</v>
      </c>
      <c r="AM218" s="74">
        <f ca="1">IFERROR(_xlfn.XLOOKUP($I218,données!$A$33:$A$39,données!$H$33:$H$39,0),0)</f>
        <v>0</v>
      </c>
      <c r="AN218" s="74"/>
      <c r="AO218" s="74"/>
      <c r="AP218" s="71"/>
      <c r="AQ218" s="82"/>
    </row>
    <row r="219" spans="1:43" s="68" customFormat="1" ht="14" x14ac:dyDescent="0.2">
      <c r="A219" s="71">
        <f t="shared" si="29"/>
        <v>215</v>
      </c>
      <c r="B219" s="71">
        <f t="shared" ca="1" si="40"/>
        <v>0</v>
      </c>
      <c r="C219" s="71">
        <f t="shared" ca="1" si="40"/>
        <v>0</v>
      </c>
      <c r="D219" s="71">
        <f t="shared" ca="1" si="40"/>
        <v>0</v>
      </c>
      <c r="E219" s="71">
        <f t="shared" ca="1" si="40"/>
        <v>0</v>
      </c>
      <c r="F219" s="71">
        <f t="shared" ca="1" si="47"/>
        <v>0</v>
      </c>
      <c r="G219" s="89">
        <f t="shared" ca="1" si="40"/>
        <v>0</v>
      </c>
      <c r="H219" s="72" cm="1">
        <f t="array" aca="1" ref="H219" ca="1">IFERROR(_xlfn.XLOOKUP(H$1,INDIRECT("'"&amp;$A219&amp;"'!$A:$A"),INDIRECT("'"&amp;$A219&amp;"'!$b:$b"),FALSE),0)</f>
        <v>0</v>
      </c>
      <c r="I219" s="71" cm="1">
        <f t="array" aca="1" ref="I219" ca="1">IFERROR(IF($H219="Oui",_xlfn.XLOOKUP(I$2,INDIRECT("'"&amp;$A219&amp;"'!$A:$A"),INDIRECT("'"&amp;$A219&amp;"'!$b:$b"),FALSE),_xlfn.XLOOKUP(I$1,INDIRECT("'"&amp;$A219&amp;"'!$C$19:$C$25"),INDIRECT("'"&amp;$A219&amp;"'!$A$19:$A$25"),données!$A$39)),0)</f>
        <v>0</v>
      </c>
      <c r="J219" s="73">
        <f t="shared" ca="1" si="42"/>
        <v>0</v>
      </c>
      <c r="K219" s="74">
        <f t="shared" ca="1" si="46"/>
        <v>0</v>
      </c>
      <c r="L219" s="74">
        <f t="shared" ca="1" si="46"/>
        <v>0</v>
      </c>
      <c r="M219" s="74">
        <f t="shared" ca="1" si="46"/>
        <v>0</v>
      </c>
      <c r="N219" s="74">
        <f t="shared" ca="1" si="46"/>
        <v>0</v>
      </c>
      <c r="O219" s="74">
        <f t="shared" ca="1" si="46"/>
        <v>0</v>
      </c>
      <c r="P219" s="74">
        <f t="shared" ca="1" si="46"/>
        <v>0</v>
      </c>
      <c r="Q219" s="74">
        <f t="shared" ca="1" si="46"/>
        <v>0</v>
      </c>
      <c r="R219" s="74">
        <f t="shared" ca="1" si="46"/>
        <v>0</v>
      </c>
      <c r="S219" s="74">
        <f t="shared" ca="1" si="46"/>
        <v>0</v>
      </c>
      <c r="T219" s="74">
        <f t="shared" ca="1" si="46"/>
        <v>0</v>
      </c>
      <c r="U219" s="74">
        <f t="shared" ca="1" si="46"/>
        <v>0</v>
      </c>
      <c r="V219" s="74">
        <f t="shared" ca="1" si="46"/>
        <v>0</v>
      </c>
      <c r="W219" s="74">
        <f t="shared" ca="1" si="46"/>
        <v>0</v>
      </c>
      <c r="X219" s="74">
        <f t="shared" ca="1" si="46"/>
        <v>0</v>
      </c>
      <c r="Y219" s="74">
        <f t="shared" ca="1" si="46"/>
        <v>0</v>
      </c>
      <c r="Z219" s="74">
        <f t="shared" ca="1" si="46"/>
        <v>0</v>
      </c>
      <c r="AA219" s="73">
        <f t="shared" ca="1" si="43"/>
        <v>0</v>
      </c>
      <c r="AB219" s="93"/>
      <c r="AC219" s="75">
        <f ca="1">ROUND(IF($H219="Oui",0,SUMIFS(données!$C$33:$C$39,données!$A$33:$A$39,$I219)),2)</f>
        <v>0</v>
      </c>
      <c r="AD219" s="75" cm="1">
        <f t="array" aca="1" ref="AD219" ca="1">ROUND((SUMPRODUCT((données!$L$2:$R$2=$I219)*(données!$A$3:$A$17=J$1)*(données!$B$3:$B$17=J$2)*données!$L$3:$R$17)*$J219)+(SUMPRODUCT((données!$L$2:$R$2=$I219)*(données!$A$3:$A$17=K$1)*(données!$B$3:$B$17=K$2)*données!$L$3:$R$17)*$K219)+(SUMPRODUCT((données!$L$2:$R$2=$I219)*(données!$A$3:$A$17=L$1)*(données!$B$3:$B$17=L$2)*données!$L$3:$R$17)*$L219)+(SUMPRODUCT((données!$L$2:$R$2=$I219)*(données!$A$3:$A$17=M$1)*(données!$B$3:$B$17=M$2)*données!$L$3:$R$17)*$M219)+(SUMPRODUCT((données!$L$2:$R$2=$I219)*(données!$A$3:$A$17=N$1)*(données!$B$3:$B$17=N$2)*données!$L$3:$R$17)*$N219)+(SUMPRODUCT((données!$L$2:$R$2=$I219)*(données!$A$3:$A$17=O$1)*(données!$B$3:$B$17=O$2)*données!$L$3:$R$17)*$O219)+(SUMPRODUCT((données!$L$2:$R$2=$I219)*(données!$A$3:$A$17=P$1)*(données!$B$3:$B$17=Q$2)*données!$L$3:$R$17)*$P219)+(SUMPRODUCT((données!$L$2:$R$2=$I219)*(données!$A$3:$A$17=Q$1)*(données!$B$3:$B$17=Q$2)*données!$L$3:$R$17)*$Q219)+(SUMPRODUCT((données!$L$2:$R$2=$I219)*(données!$A$3:$A$17=R$1)*(données!$B$3:$B$17=R$2)*données!$L$3:$R$17)*$R219)+(SUMPRODUCT((données!$L$2:$R$2=$I219)*(données!$A$3:$A$17=S$1)*(données!$B$3:$B$17=S$2)*données!$L$3:$R$17)*$S219)+(SUMPRODUCT((données!$L$2:$R$2=$I219)*(données!$A$3:$A$17=T$1)*(données!$B$3:$B$17=T$2)*données!$L$3:$R$17)*$T219)+(SUMPRODUCT((données!$L$2:$R$2=$I219)*(données!$A$3:$A$17=U$1)*(données!$B$3:$B$17=U$2)*données!$L$3:$R$17)*$U219)+(SUMPRODUCT((données!$L$2:$R$2=$I219)*(données!$A$3:$A$17=V$1)*(données!$B$3:$B$17=V$2)*données!$L$3:$R$17)*$V219)+(SUMPRODUCT((données!$L$2:$R$2=$I219)*(données!$A$3:$A$17=W$1)*(données!$B$3:$B$17=W$2)*données!$L$3:$R$17)*$W219)+(SUMPRODUCT((données!$L$2:$R$2=$I219)*(données!$A$3:$A$17=AA$1)*(données!$B$3:$B$17=AA$2)*données!$L$3:$R$17)*$AA219),2)</f>
        <v>0</v>
      </c>
      <c r="AE219" s="75" cm="1">
        <f t="array" aca="1" ref="AE219" ca="1">IFERROR(_xlfn.XLOOKUP(AE$1,INDIRECT("'"&amp;$A219&amp;"'!$a:$a"),INDIRECT("'"&amp;$A219&amp;"'!$f:$f"),FALSE),0)</f>
        <v>0</v>
      </c>
      <c r="AF219" s="75">
        <f t="shared" ca="1" si="44"/>
        <v>0</v>
      </c>
      <c r="AG219" s="75">
        <f t="shared" ca="1" si="45"/>
        <v>0</v>
      </c>
      <c r="AH219" s="74" cm="1">
        <f t="array" aca="1" ref="AH219" ca="1">IFERROR(_xlfn.XLOOKUP(AH$1,INDIRECT("'"&amp;$A219&amp;"'!$A:$A"),INDIRECT("'"&amp;$A219&amp;"'!$b:$b"),FALSE),0)</f>
        <v>0</v>
      </c>
      <c r="AI219" s="74">
        <f ca="1">IFERROR(_xlfn.XLOOKUP($I219,données!$A$33:$A$39,données!$D$33:$D$39,0),0)</f>
        <v>0</v>
      </c>
      <c r="AJ219" s="74">
        <f ca="1">IFERROR(_xlfn.XLOOKUP($I219,données!$A$33:$A$39,données!$E$33:$E$39,0),0)</f>
        <v>0</v>
      </c>
      <c r="AK219" s="74">
        <f ca="1">IFERROR(_xlfn.XLOOKUP($I219,données!$A$33:$A$39,données!$F$33:$F$39,0),0)</f>
        <v>0</v>
      </c>
      <c r="AL219" s="74">
        <f ca="1">IFERROR(_xlfn.XLOOKUP($I219,données!$A$33:$A$39,données!$G$33:$G$39,0),0)</f>
        <v>0</v>
      </c>
      <c r="AM219" s="74">
        <f ca="1">IFERROR(_xlfn.XLOOKUP($I219,données!$A$33:$A$39,données!$H$33:$H$39,0),0)</f>
        <v>0</v>
      </c>
      <c r="AN219" s="74"/>
      <c r="AO219" s="74"/>
      <c r="AP219" s="71"/>
      <c r="AQ219" s="82"/>
    </row>
    <row r="220" spans="1:43" s="68" customFormat="1" ht="14" x14ac:dyDescent="0.2">
      <c r="A220" s="71">
        <f t="shared" si="29"/>
        <v>216</v>
      </c>
      <c r="B220" s="71">
        <f t="shared" ca="1" si="40"/>
        <v>0</v>
      </c>
      <c r="C220" s="71">
        <f t="shared" ca="1" si="40"/>
        <v>0</v>
      </c>
      <c r="D220" s="71">
        <f t="shared" ca="1" si="40"/>
        <v>0</v>
      </c>
      <c r="E220" s="71">
        <f t="shared" ca="1" si="40"/>
        <v>0</v>
      </c>
      <c r="F220" s="71">
        <f t="shared" ca="1" si="47"/>
        <v>0</v>
      </c>
      <c r="G220" s="89">
        <f t="shared" ca="1" si="40"/>
        <v>0</v>
      </c>
      <c r="H220" s="72" cm="1">
        <f t="array" aca="1" ref="H220" ca="1">IFERROR(_xlfn.XLOOKUP(H$1,INDIRECT("'"&amp;$A220&amp;"'!$A:$A"),INDIRECT("'"&amp;$A220&amp;"'!$b:$b"),FALSE),0)</f>
        <v>0</v>
      </c>
      <c r="I220" s="71" cm="1">
        <f t="array" aca="1" ref="I220" ca="1">IFERROR(IF($H220="Oui",_xlfn.XLOOKUP(I$2,INDIRECT("'"&amp;$A220&amp;"'!$A:$A"),INDIRECT("'"&amp;$A220&amp;"'!$b:$b"),FALSE),_xlfn.XLOOKUP(I$1,INDIRECT("'"&amp;$A220&amp;"'!$C$19:$C$25"),INDIRECT("'"&amp;$A220&amp;"'!$A$19:$A$25"),données!$A$39)),0)</f>
        <v>0</v>
      </c>
      <c r="J220" s="73">
        <f t="shared" ca="1" si="42"/>
        <v>0</v>
      </c>
      <c r="K220" s="74">
        <f t="shared" ca="1" si="46"/>
        <v>0</v>
      </c>
      <c r="L220" s="74">
        <f t="shared" ca="1" si="46"/>
        <v>0</v>
      </c>
      <c r="M220" s="74">
        <f t="shared" ca="1" si="46"/>
        <v>0</v>
      </c>
      <c r="N220" s="74">
        <f t="shared" ca="1" si="46"/>
        <v>0</v>
      </c>
      <c r="O220" s="74">
        <f t="shared" ca="1" si="46"/>
        <v>0</v>
      </c>
      <c r="P220" s="74">
        <f t="shared" ca="1" si="46"/>
        <v>0</v>
      </c>
      <c r="Q220" s="74">
        <f t="shared" ca="1" si="46"/>
        <v>0</v>
      </c>
      <c r="R220" s="74">
        <f t="shared" ca="1" si="46"/>
        <v>0</v>
      </c>
      <c r="S220" s="74">
        <f t="shared" ca="1" si="46"/>
        <v>0</v>
      </c>
      <c r="T220" s="74">
        <f t="shared" ca="1" si="46"/>
        <v>0</v>
      </c>
      <c r="U220" s="74">
        <f t="shared" ca="1" si="46"/>
        <v>0</v>
      </c>
      <c r="V220" s="74">
        <f t="shared" ca="1" si="46"/>
        <v>0</v>
      </c>
      <c r="W220" s="74">
        <f t="shared" ca="1" si="46"/>
        <v>0</v>
      </c>
      <c r="X220" s="74">
        <f t="shared" ca="1" si="46"/>
        <v>0</v>
      </c>
      <c r="Y220" s="74">
        <f t="shared" ca="1" si="46"/>
        <v>0</v>
      </c>
      <c r="Z220" s="74">
        <f t="shared" ca="1" si="46"/>
        <v>0</v>
      </c>
      <c r="AA220" s="73">
        <f t="shared" ca="1" si="43"/>
        <v>0</v>
      </c>
      <c r="AB220" s="93"/>
      <c r="AC220" s="75">
        <f ca="1">ROUND(IF($H220="Oui",0,SUMIFS(données!$C$33:$C$39,données!$A$33:$A$39,$I220)),2)</f>
        <v>0</v>
      </c>
      <c r="AD220" s="75" cm="1">
        <f t="array" aca="1" ref="AD220" ca="1">ROUND((SUMPRODUCT((données!$L$2:$R$2=$I220)*(données!$A$3:$A$17=J$1)*(données!$B$3:$B$17=J$2)*données!$L$3:$R$17)*$J220)+(SUMPRODUCT((données!$L$2:$R$2=$I220)*(données!$A$3:$A$17=K$1)*(données!$B$3:$B$17=K$2)*données!$L$3:$R$17)*$K220)+(SUMPRODUCT((données!$L$2:$R$2=$I220)*(données!$A$3:$A$17=L$1)*(données!$B$3:$B$17=L$2)*données!$L$3:$R$17)*$L220)+(SUMPRODUCT((données!$L$2:$R$2=$I220)*(données!$A$3:$A$17=M$1)*(données!$B$3:$B$17=M$2)*données!$L$3:$R$17)*$M220)+(SUMPRODUCT((données!$L$2:$R$2=$I220)*(données!$A$3:$A$17=N$1)*(données!$B$3:$B$17=N$2)*données!$L$3:$R$17)*$N220)+(SUMPRODUCT((données!$L$2:$R$2=$I220)*(données!$A$3:$A$17=O$1)*(données!$B$3:$B$17=O$2)*données!$L$3:$R$17)*$O220)+(SUMPRODUCT((données!$L$2:$R$2=$I220)*(données!$A$3:$A$17=P$1)*(données!$B$3:$B$17=Q$2)*données!$L$3:$R$17)*$P220)+(SUMPRODUCT((données!$L$2:$R$2=$I220)*(données!$A$3:$A$17=Q$1)*(données!$B$3:$B$17=Q$2)*données!$L$3:$R$17)*$Q220)+(SUMPRODUCT((données!$L$2:$R$2=$I220)*(données!$A$3:$A$17=R$1)*(données!$B$3:$B$17=R$2)*données!$L$3:$R$17)*$R220)+(SUMPRODUCT((données!$L$2:$R$2=$I220)*(données!$A$3:$A$17=S$1)*(données!$B$3:$B$17=S$2)*données!$L$3:$R$17)*$S220)+(SUMPRODUCT((données!$L$2:$R$2=$I220)*(données!$A$3:$A$17=T$1)*(données!$B$3:$B$17=T$2)*données!$L$3:$R$17)*$T220)+(SUMPRODUCT((données!$L$2:$R$2=$I220)*(données!$A$3:$A$17=U$1)*(données!$B$3:$B$17=U$2)*données!$L$3:$R$17)*$U220)+(SUMPRODUCT((données!$L$2:$R$2=$I220)*(données!$A$3:$A$17=V$1)*(données!$B$3:$B$17=V$2)*données!$L$3:$R$17)*$V220)+(SUMPRODUCT((données!$L$2:$R$2=$I220)*(données!$A$3:$A$17=W$1)*(données!$B$3:$B$17=W$2)*données!$L$3:$R$17)*$W220)+(SUMPRODUCT((données!$L$2:$R$2=$I220)*(données!$A$3:$A$17=AA$1)*(données!$B$3:$B$17=AA$2)*données!$L$3:$R$17)*$AA220),2)</f>
        <v>0</v>
      </c>
      <c r="AE220" s="75" cm="1">
        <f t="array" aca="1" ref="AE220" ca="1">IFERROR(_xlfn.XLOOKUP(AE$1,INDIRECT("'"&amp;$A220&amp;"'!$a:$a"),INDIRECT("'"&amp;$A220&amp;"'!$f:$f"),FALSE),0)</f>
        <v>0</v>
      </c>
      <c r="AF220" s="75">
        <f t="shared" ca="1" si="44"/>
        <v>0</v>
      </c>
      <c r="AG220" s="75">
        <f t="shared" ca="1" si="45"/>
        <v>0</v>
      </c>
      <c r="AH220" s="74" cm="1">
        <f t="array" aca="1" ref="AH220" ca="1">IFERROR(_xlfn.XLOOKUP(AH$1,INDIRECT("'"&amp;$A220&amp;"'!$A:$A"),INDIRECT("'"&amp;$A220&amp;"'!$b:$b"),FALSE),0)</f>
        <v>0</v>
      </c>
      <c r="AI220" s="74">
        <f ca="1">IFERROR(_xlfn.XLOOKUP($I220,données!$A$33:$A$39,données!$D$33:$D$39,0),0)</f>
        <v>0</v>
      </c>
      <c r="AJ220" s="74">
        <f ca="1">IFERROR(_xlfn.XLOOKUP($I220,données!$A$33:$A$39,données!$E$33:$E$39,0),0)</f>
        <v>0</v>
      </c>
      <c r="AK220" s="74">
        <f ca="1">IFERROR(_xlfn.XLOOKUP($I220,données!$A$33:$A$39,données!$F$33:$F$39,0),0)</f>
        <v>0</v>
      </c>
      <c r="AL220" s="74">
        <f ca="1">IFERROR(_xlfn.XLOOKUP($I220,données!$A$33:$A$39,données!$G$33:$G$39,0),0)</f>
        <v>0</v>
      </c>
      <c r="AM220" s="74">
        <f ca="1">IFERROR(_xlfn.XLOOKUP($I220,données!$A$33:$A$39,données!$H$33:$H$39,0),0)</f>
        <v>0</v>
      </c>
      <c r="AN220" s="74"/>
      <c r="AO220" s="74"/>
      <c r="AP220" s="71"/>
      <c r="AQ220" s="82"/>
    </row>
    <row r="221" spans="1:43" s="68" customFormat="1" ht="14" x14ac:dyDescent="0.2">
      <c r="A221" s="71">
        <f t="shared" si="29"/>
        <v>217</v>
      </c>
      <c r="B221" s="71">
        <f t="shared" ca="1" si="40"/>
        <v>0</v>
      </c>
      <c r="C221" s="71">
        <f t="shared" ca="1" si="40"/>
        <v>0</v>
      </c>
      <c r="D221" s="71">
        <f t="shared" ca="1" si="40"/>
        <v>0</v>
      </c>
      <c r="E221" s="71">
        <f t="shared" ca="1" si="40"/>
        <v>0</v>
      </c>
      <c r="F221" s="71">
        <f t="shared" ca="1" si="47"/>
        <v>0</v>
      </c>
      <c r="G221" s="89">
        <f t="shared" ca="1" si="40"/>
        <v>0</v>
      </c>
      <c r="H221" s="72" cm="1">
        <f t="array" aca="1" ref="H221" ca="1">IFERROR(_xlfn.XLOOKUP(H$1,INDIRECT("'"&amp;$A221&amp;"'!$A:$A"),INDIRECT("'"&amp;$A221&amp;"'!$b:$b"),FALSE),0)</f>
        <v>0</v>
      </c>
      <c r="I221" s="71" cm="1">
        <f t="array" aca="1" ref="I221" ca="1">IFERROR(IF($H221="Oui",_xlfn.XLOOKUP(I$2,INDIRECT("'"&amp;$A221&amp;"'!$A:$A"),INDIRECT("'"&amp;$A221&amp;"'!$b:$b"),FALSE),_xlfn.XLOOKUP(I$1,INDIRECT("'"&amp;$A221&amp;"'!$C$19:$C$25"),INDIRECT("'"&amp;$A221&amp;"'!$A$19:$A$25"),données!$A$39)),0)</f>
        <v>0</v>
      </c>
      <c r="J221" s="73">
        <f t="shared" ca="1" si="42"/>
        <v>0</v>
      </c>
      <c r="K221" s="74">
        <f t="shared" ca="1" si="46"/>
        <v>0</v>
      </c>
      <c r="L221" s="74">
        <f t="shared" ca="1" si="46"/>
        <v>0</v>
      </c>
      <c r="M221" s="74">
        <f t="shared" ca="1" si="46"/>
        <v>0</v>
      </c>
      <c r="N221" s="74">
        <f t="shared" ca="1" si="46"/>
        <v>0</v>
      </c>
      <c r="O221" s="74">
        <f t="shared" ca="1" si="46"/>
        <v>0</v>
      </c>
      <c r="P221" s="74">
        <f t="shared" ca="1" si="46"/>
        <v>0</v>
      </c>
      <c r="Q221" s="74">
        <f t="shared" ca="1" si="46"/>
        <v>0</v>
      </c>
      <c r="R221" s="74">
        <f t="shared" ca="1" si="46"/>
        <v>0</v>
      </c>
      <c r="S221" s="74">
        <f t="shared" ca="1" si="46"/>
        <v>0</v>
      </c>
      <c r="T221" s="74">
        <f t="shared" ca="1" si="46"/>
        <v>0</v>
      </c>
      <c r="U221" s="74">
        <f t="shared" ca="1" si="46"/>
        <v>0</v>
      </c>
      <c r="V221" s="74">
        <f t="shared" ca="1" si="46"/>
        <v>0</v>
      </c>
      <c r="W221" s="74">
        <f t="shared" ca="1" si="46"/>
        <v>0</v>
      </c>
      <c r="X221" s="74">
        <f t="shared" ca="1" si="46"/>
        <v>0</v>
      </c>
      <c r="Y221" s="74">
        <f t="shared" ca="1" si="46"/>
        <v>0</v>
      </c>
      <c r="Z221" s="74">
        <f t="shared" ca="1" si="46"/>
        <v>0</v>
      </c>
      <c r="AA221" s="73">
        <f t="shared" ca="1" si="43"/>
        <v>0</v>
      </c>
      <c r="AB221" s="93"/>
      <c r="AC221" s="75">
        <f ca="1">ROUND(IF($H221="Oui",0,SUMIFS(données!$C$33:$C$39,données!$A$33:$A$39,$I221)),2)</f>
        <v>0</v>
      </c>
      <c r="AD221" s="75" cm="1">
        <f t="array" aca="1" ref="AD221" ca="1">ROUND((SUMPRODUCT((données!$L$2:$R$2=$I221)*(données!$A$3:$A$17=J$1)*(données!$B$3:$B$17=J$2)*données!$L$3:$R$17)*$J221)+(SUMPRODUCT((données!$L$2:$R$2=$I221)*(données!$A$3:$A$17=K$1)*(données!$B$3:$B$17=K$2)*données!$L$3:$R$17)*$K221)+(SUMPRODUCT((données!$L$2:$R$2=$I221)*(données!$A$3:$A$17=L$1)*(données!$B$3:$B$17=L$2)*données!$L$3:$R$17)*$L221)+(SUMPRODUCT((données!$L$2:$R$2=$I221)*(données!$A$3:$A$17=M$1)*(données!$B$3:$B$17=M$2)*données!$L$3:$R$17)*$M221)+(SUMPRODUCT((données!$L$2:$R$2=$I221)*(données!$A$3:$A$17=N$1)*(données!$B$3:$B$17=N$2)*données!$L$3:$R$17)*$N221)+(SUMPRODUCT((données!$L$2:$R$2=$I221)*(données!$A$3:$A$17=O$1)*(données!$B$3:$B$17=O$2)*données!$L$3:$R$17)*$O221)+(SUMPRODUCT((données!$L$2:$R$2=$I221)*(données!$A$3:$A$17=P$1)*(données!$B$3:$B$17=Q$2)*données!$L$3:$R$17)*$P221)+(SUMPRODUCT((données!$L$2:$R$2=$I221)*(données!$A$3:$A$17=Q$1)*(données!$B$3:$B$17=Q$2)*données!$L$3:$R$17)*$Q221)+(SUMPRODUCT((données!$L$2:$R$2=$I221)*(données!$A$3:$A$17=R$1)*(données!$B$3:$B$17=R$2)*données!$L$3:$R$17)*$R221)+(SUMPRODUCT((données!$L$2:$R$2=$I221)*(données!$A$3:$A$17=S$1)*(données!$B$3:$B$17=S$2)*données!$L$3:$R$17)*$S221)+(SUMPRODUCT((données!$L$2:$R$2=$I221)*(données!$A$3:$A$17=T$1)*(données!$B$3:$B$17=T$2)*données!$L$3:$R$17)*$T221)+(SUMPRODUCT((données!$L$2:$R$2=$I221)*(données!$A$3:$A$17=U$1)*(données!$B$3:$B$17=U$2)*données!$L$3:$R$17)*$U221)+(SUMPRODUCT((données!$L$2:$R$2=$I221)*(données!$A$3:$A$17=V$1)*(données!$B$3:$B$17=V$2)*données!$L$3:$R$17)*$V221)+(SUMPRODUCT((données!$L$2:$R$2=$I221)*(données!$A$3:$A$17=W$1)*(données!$B$3:$B$17=W$2)*données!$L$3:$R$17)*$W221)+(SUMPRODUCT((données!$L$2:$R$2=$I221)*(données!$A$3:$A$17=AA$1)*(données!$B$3:$B$17=AA$2)*données!$L$3:$R$17)*$AA221),2)</f>
        <v>0</v>
      </c>
      <c r="AE221" s="75" cm="1">
        <f t="array" aca="1" ref="AE221" ca="1">IFERROR(_xlfn.XLOOKUP(AE$1,INDIRECT("'"&amp;$A221&amp;"'!$a:$a"),INDIRECT("'"&amp;$A221&amp;"'!$f:$f"),FALSE),0)</f>
        <v>0</v>
      </c>
      <c r="AF221" s="75">
        <f t="shared" ca="1" si="44"/>
        <v>0</v>
      </c>
      <c r="AG221" s="75">
        <f t="shared" ca="1" si="45"/>
        <v>0</v>
      </c>
      <c r="AH221" s="74" cm="1">
        <f t="array" aca="1" ref="AH221" ca="1">IFERROR(_xlfn.XLOOKUP(AH$1,INDIRECT("'"&amp;$A221&amp;"'!$A:$A"),INDIRECT("'"&amp;$A221&amp;"'!$b:$b"),FALSE),0)</f>
        <v>0</v>
      </c>
      <c r="AI221" s="74">
        <f ca="1">IFERROR(_xlfn.XLOOKUP($I221,données!$A$33:$A$39,données!$D$33:$D$39,0),0)</f>
        <v>0</v>
      </c>
      <c r="AJ221" s="74">
        <f ca="1">IFERROR(_xlfn.XLOOKUP($I221,données!$A$33:$A$39,données!$E$33:$E$39,0),0)</f>
        <v>0</v>
      </c>
      <c r="AK221" s="74">
        <f ca="1">IFERROR(_xlfn.XLOOKUP($I221,données!$A$33:$A$39,données!$F$33:$F$39,0),0)</f>
        <v>0</v>
      </c>
      <c r="AL221" s="74">
        <f ca="1">IFERROR(_xlfn.XLOOKUP($I221,données!$A$33:$A$39,données!$G$33:$G$39,0),0)</f>
        <v>0</v>
      </c>
      <c r="AM221" s="74">
        <f ca="1">IFERROR(_xlfn.XLOOKUP($I221,données!$A$33:$A$39,données!$H$33:$H$39,0),0)</f>
        <v>0</v>
      </c>
      <c r="AN221" s="74"/>
      <c r="AO221" s="74"/>
      <c r="AP221" s="71"/>
      <c r="AQ221" s="82"/>
    </row>
    <row r="222" spans="1:43" s="68" customFormat="1" ht="14" x14ac:dyDescent="0.2">
      <c r="A222" s="71">
        <f t="shared" si="29"/>
        <v>218</v>
      </c>
      <c r="B222" s="71">
        <f t="shared" ca="1" si="40"/>
        <v>0</v>
      </c>
      <c r="C222" s="71">
        <f t="shared" ca="1" si="40"/>
        <v>0</v>
      </c>
      <c r="D222" s="71">
        <f t="shared" ca="1" si="40"/>
        <v>0</v>
      </c>
      <c r="E222" s="71">
        <f t="shared" ca="1" si="40"/>
        <v>0</v>
      </c>
      <c r="F222" s="71">
        <f t="shared" ca="1" si="47"/>
        <v>0</v>
      </c>
      <c r="G222" s="89">
        <f t="shared" ca="1" si="40"/>
        <v>0</v>
      </c>
      <c r="H222" s="72" cm="1">
        <f t="array" aca="1" ref="H222" ca="1">IFERROR(_xlfn.XLOOKUP(H$1,INDIRECT("'"&amp;$A222&amp;"'!$A:$A"),INDIRECT("'"&amp;$A222&amp;"'!$b:$b"),FALSE),0)</f>
        <v>0</v>
      </c>
      <c r="I222" s="71" cm="1">
        <f t="array" aca="1" ref="I222" ca="1">IFERROR(IF($H222="Oui",_xlfn.XLOOKUP(I$2,INDIRECT("'"&amp;$A222&amp;"'!$A:$A"),INDIRECT("'"&amp;$A222&amp;"'!$b:$b"),FALSE),_xlfn.XLOOKUP(I$1,INDIRECT("'"&amp;$A222&amp;"'!$C$19:$C$25"),INDIRECT("'"&amp;$A222&amp;"'!$A$19:$A$25"),données!$A$39)),0)</f>
        <v>0</v>
      </c>
      <c r="J222" s="73">
        <f t="shared" ca="1" si="42"/>
        <v>0</v>
      </c>
      <c r="K222" s="74">
        <f t="shared" ca="1" si="46"/>
        <v>0</v>
      </c>
      <c r="L222" s="74">
        <f t="shared" ca="1" si="46"/>
        <v>0</v>
      </c>
      <c r="M222" s="74">
        <f t="shared" ca="1" si="46"/>
        <v>0</v>
      </c>
      <c r="N222" s="74">
        <f t="shared" ca="1" si="46"/>
        <v>0</v>
      </c>
      <c r="O222" s="74">
        <f t="shared" ca="1" si="46"/>
        <v>0</v>
      </c>
      <c r="P222" s="74">
        <f t="shared" ca="1" si="46"/>
        <v>0</v>
      </c>
      <c r="Q222" s="74">
        <f t="shared" ca="1" si="46"/>
        <v>0</v>
      </c>
      <c r="R222" s="74">
        <f t="shared" ca="1" si="46"/>
        <v>0</v>
      </c>
      <c r="S222" s="74">
        <f t="shared" ca="1" si="46"/>
        <v>0</v>
      </c>
      <c r="T222" s="74">
        <f t="shared" ca="1" si="46"/>
        <v>0</v>
      </c>
      <c r="U222" s="74">
        <f t="shared" ca="1" si="46"/>
        <v>0</v>
      </c>
      <c r="V222" s="74">
        <f t="shared" ca="1" si="46"/>
        <v>0</v>
      </c>
      <c r="W222" s="74">
        <f t="shared" ca="1" si="46"/>
        <v>0</v>
      </c>
      <c r="X222" s="74">
        <f t="shared" ca="1" si="46"/>
        <v>0</v>
      </c>
      <c r="Y222" s="74">
        <f t="shared" ca="1" si="46"/>
        <v>0</v>
      </c>
      <c r="Z222" s="74">
        <f t="shared" ca="1" si="46"/>
        <v>0</v>
      </c>
      <c r="AA222" s="73">
        <f t="shared" ca="1" si="43"/>
        <v>0</v>
      </c>
      <c r="AB222" s="93"/>
      <c r="AC222" s="75">
        <f ca="1">ROUND(IF($H222="Oui",0,SUMIFS(données!$C$33:$C$39,données!$A$33:$A$39,$I222)),2)</f>
        <v>0</v>
      </c>
      <c r="AD222" s="75" cm="1">
        <f t="array" aca="1" ref="AD222" ca="1">ROUND((SUMPRODUCT((données!$L$2:$R$2=$I222)*(données!$A$3:$A$17=J$1)*(données!$B$3:$B$17=J$2)*données!$L$3:$R$17)*$J222)+(SUMPRODUCT((données!$L$2:$R$2=$I222)*(données!$A$3:$A$17=K$1)*(données!$B$3:$B$17=K$2)*données!$L$3:$R$17)*$K222)+(SUMPRODUCT((données!$L$2:$R$2=$I222)*(données!$A$3:$A$17=L$1)*(données!$B$3:$B$17=L$2)*données!$L$3:$R$17)*$L222)+(SUMPRODUCT((données!$L$2:$R$2=$I222)*(données!$A$3:$A$17=M$1)*(données!$B$3:$B$17=M$2)*données!$L$3:$R$17)*$M222)+(SUMPRODUCT((données!$L$2:$R$2=$I222)*(données!$A$3:$A$17=N$1)*(données!$B$3:$B$17=N$2)*données!$L$3:$R$17)*$N222)+(SUMPRODUCT((données!$L$2:$R$2=$I222)*(données!$A$3:$A$17=O$1)*(données!$B$3:$B$17=O$2)*données!$L$3:$R$17)*$O222)+(SUMPRODUCT((données!$L$2:$R$2=$I222)*(données!$A$3:$A$17=P$1)*(données!$B$3:$B$17=Q$2)*données!$L$3:$R$17)*$P222)+(SUMPRODUCT((données!$L$2:$R$2=$I222)*(données!$A$3:$A$17=Q$1)*(données!$B$3:$B$17=Q$2)*données!$L$3:$R$17)*$Q222)+(SUMPRODUCT((données!$L$2:$R$2=$I222)*(données!$A$3:$A$17=R$1)*(données!$B$3:$B$17=R$2)*données!$L$3:$R$17)*$R222)+(SUMPRODUCT((données!$L$2:$R$2=$I222)*(données!$A$3:$A$17=S$1)*(données!$B$3:$B$17=S$2)*données!$L$3:$R$17)*$S222)+(SUMPRODUCT((données!$L$2:$R$2=$I222)*(données!$A$3:$A$17=T$1)*(données!$B$3:$B$17=T$2)*données!$L$3:$R$17)*$T222)+(SUMPRODUCT((données!$L$2:$R$2=$I222)*(données!$A$3:$A$17=U$1)*(données!$B$3:$B$17=U$2)*données!$L$3:$R$17)*$U222)+(SUMPRODUCT((données!$L$2:$R$2=$I222)*(données!$A$3:$A$17=V$1)*(données!$B$3:$B$17=V$2)*données!$L$3:$R$17)*$V222)+(SUMPRODUCT((données!$L$2:$R$2=$I222)*(données!$A$3:$A$17=W$1)*(données!$B$3:$B$17=W$2)*données!$L$3:$R$17)*$W222)+(SUMPRODUCT((données!$L$2:$R$2=$I222)*(données!$A$3:$A$17=AA$1)*(données!$B$3:$B$17=AA$2)*données!$L$3:$R$17)*$AA222),2)</f>
        <v>0</v>
      </c>
      <c r="AE222" s="75" cm="1">
        <f t="array" aca="1" ref="AE222" ca="1">IFERROR(_xlfn.XLOOKUP(AE$1,INDIRECT("'"&amp;$A222&amp;"'!$a:$a"),INDIRECT("'"&amp;$A222&amp;"'!$f:$f"),FALSE),0)</f>
        <v>0</v>
      </c>
      <c r="AF222" s="75">
        <f t="shared" ca="1" si="44"/>
        <v>0</v>
      </c>
      <c r="AG222" s="75">
        <f t="shared" ca="1" si="45"/>
        <v>0</v>
      </c>
      <c r="AH222" s="74" cm="1">
        <f t="array" aca="1" ref="AH222" ca="1">IFERROR(_xlfn.XLOOKUP(AH$1,INDIRECT("'"&amp;$A222&amp;"'!$A:$A"),INDIRECT("'"&amp;$A222&amp;"'!$b:$b"),FALSE),0)</f>
        <v>0</v>
      </c>
      <c r="AI222" s="74">
        <f ca="1">IFERROR(_xlfn.XLOOKUP($I222,données!$A$33:$A$39,données!$D$33:$D$39,0),0)</f>
        <v>0</v>
      </c>
      <c r="AJ222" s="74">
        <f ca="1">IFERROR(_xlfn.XLOOKUP($I222,données!$A$33:$A$39,données!$E$33:$E$39,0),0)</f>
        <v>0</v>
      </c>
      <c r="AK222" s="74">
        <f ca="1">IFERROR(_xlfn.XLOOKUP($I222,données!$A$33:$A$39,données!$F$33:$F$39,0),0)</f>
        <v>0</v>
      </c>
      <c r="AL222" s="74">
        <f ca="1">IFERROR(_xlfn.XLOOKUP($I222,données!$A$33:$A$39,données!$G$33:$G$39,0),0)</f>
        <v>0</v>
      </c>
      <c r="AM222" s="74">
        <f ca="1">IFERROR(_xlfn.XLOOKUP($I222,données!$A$33:$A$39,données!$H$33:$H$39,0),0)</f>
        <v>0</v>
      </c>
      <c r="AN222" s="74"/>
      <c r="AO222" s="74"/>
      <c r="AP222" s="71"/>
      <c r="AQ222" s="82"/>
    </row>
    <row r="223" spans="1:43" s="68" customFormat="1" ht="14" x14ac:dyDescent="0.2">
      <c r="A223" s="71">
        <f t="shared" si="29"/>
        <v>219</v>
      </c>
      <c r="B223" s="71">
        <f t="shared" ca="1" si="40"/>
        <v>0</v>
      </c>
      <c r="C223" s="71">
        <f t="shared" ca="1" si="40"/>
        <v>0</v>
      </c>
      <c r="D223" s="71">
        <f t="shared" ca="1" si="40"/>
        <v>0</v>
      </c>
      <c r="E223" s="71">
        <f t="shared" ca="1" si="40"/>
        <v>0</v>
      </c>
      <c r="F223" s="71">
        <f t="shared" ca="1" si="47"/>
        <v>0</v>
      </c>
      <c r="G223" s="89">
        <f t="shared" ca="1" si="40"/>
        <v>0</v>
      </c>
      <c r="H223" s="72" cm="1">
        <f t="array" aca="1" ref="H223" ca="1">IFERROR(_xlfn.XLOOKUP(H$1,INDIRECT("'"&amp;$A223&amp;"'!$A:$A"),INDIRECT("'"&amp;$A223&amp;"'!$b:$b"),FALSE),0)</f>
        <v>0</v>
      </c>
      <c r="I223" s="71" cm="1">
        <f t="array" aca="1" ref="I223" ca="1">IFERROR(IF($H223="Oui",_xlfn.XLOOKUP(I$2,INDIRECT("'"&amp;$A223&amp;"'!$A:$A"),INDIRECT("'"&amp;$A223&amp;"'!$b:$b"),FALSE),_xlfn.XLOOKUP(I$1,INDIRECT("'"&amp;$A223&amp;"'!$C$19:$C$25"),INDIRECT("'"&amp;$A223&amp;"'!$A$19:$A$25"),données!$A$39)),0)</f>
        <v>0</v>
      </c>
      <c r="J223" s="73">
        <f t="shared" ca="1" si="42"/>
        <v>0</v>
      </c>
      <c r="K223" s="74">
        <f t="shared" ca="1" si="46"/>
        <v>0</v>
      </c>
      <c r="L223" s="74">
        <f t="shared" ca="1" si="46"/>
        <v>0</v>
      </c>
      <c r="M223" s="74">
        <f t="shared" ca="1" si="46"/>
        <v>0</v>
      </c>
      <c r="N223" s="74">
        <f t="shared" ca="1" si="46"/>
        <v>0</v>
      </c>
      <c r="O223" s="74">
        <f t="shared" ca="1" si="46"/>
        <v>0</v>
      </c>
      <c r="P223" s="74">
        <f t="shared" ca="1" si="46"/>
        <v>0</v>
      </c>
      <c r="Q223" s="74">
        <f t="shared" ca="1" si="46"/>
        <v>0</v>
      </c>
      <c r="R223" s="74">
        <f t="shared" ca="1" si="46"/>
        <v>0</v>
      </c>
      <c r="S223" s="74">
        <f t="shared" ca="1" si="46"/>
        <v>0</v>
      </c>
      <c r="T223" s="74">
        <f t="shared" ca="1" si="46"/>
        <v>0</v>
      </c>
      <c r="U223" s="74">
        <f t="shared" ca="1" si="46"/>
        <v>0</v>
      </c>
      <c r="V223" s="74">
        <f t="shared" ca="1" si="46"/>
        <v>0</v>
      </c>
      <c r="W223" s="74">
        <f t="shared" ca="1" si="46"/>
        <v>0</v>
      </c>
      <c r="X223" s="74">
        <f t="shared" ca="1" si="46"/>
        <v>0</v>
      </c>
      <c r="Y223" s="74">
        <f t="shared" ca="1" si="46"/>
        <v>0</v>
      </c>
      <c r="Z223" s="74">
        <f t="shared" ca="1" si="46"/>
        <v>0</v>
      </c>
      <c r="AA223" s="73">
        <f t="shared" ca="1" si="43"/>
        <v>0</v>
      </c>
      <c r="AB223" s="93"/>
      <c r="AC223" s="75">
        <f ca="1">ROUND(IF($H223="Oui",0,SUMIFS(données!$C$33:$C$39,données!$A$33:$A$39,$I223)),2)</f>
        <v>0</v>
      </c>
      <c r="AD223" s="75" cm="1">
        <f t="array" aca="1" ref="AD223" ca="1">ROUND((SUMPRODUCT((données!$L$2:$R$2=$I223)*(données!$A$3:$A$17=J$1)*(données!$B$3:$B$17=J$2)*données!$L$3:$R$17)*$J223)+(SUMPRODUCT((données!$L$2:$R$2=$I223)*(données!$A$3:$A$17=K$1)*(données!$B$3:$B$17=K$2)*données!$L$3:$R$17)*$K223)+(SUMPRODUCT((données!$L$2:$R$2=$I223)*(données!$A$3:$A$17=L$1)*(données!$B$3:$B$17=L$2)*données!$L$3:$R$17)*$L223)+(SUMPRODUCT((données!$L$2:$R$2=$I223)*(données!$A$3:$A$17=M$1)*(données!$B$3:$B$17=M$2)*données!$L$3:$R$17)*$M223)+(SUMPRODUCT((données!$L$2:$R$2=$I223)*(données!$A$3:$A$17=N$1)*(données!$B$3:$B$17=N$2)*données!$L$3:$R$17)*$N223)+(SUMPRODUCT((données!$L$2:$R$2=$I223)*(données!$A$3:$A$17=O$1)*(données!$B$3:$B$17=O$2)*données!$L$3:$R$17)*$O223)+(SUMPRODUCT((données!$L$2:$R$2=$I223)*(données!$A$3:$A$17=P$1)*(données!$B$3:$B$17=Q$2)*données!$L$3:$R$17)*$P223)+(SUMPRODUCT((données!$L$2:$R$2=$I223)*(données!$A$3:$A$17=Q$1)*(données!$B$3:$B$17=Q$2)*données!$L$3:$R$17)*$Q223)+(SUMPRODUCT((données!$L$2:$R$2=$I223)*(données!$A$3:$A$17=R$1)*(données!$B$3:$B$17=R$2)*données!$L$3:$R$17)*$R223)+(SUMPRODUCT((données!$L$2:$R$2=$I223)*(données!$A$3:$A$17=S$1)*(données!$B$3:$B$17=S$2)*données!$L$3:$R$17)*$S223)+(SUMPRODUCT((données!$L$2:$R$2=$I223)*(données!$A$3:$A$17=T$1)*(données!$B$3:$B$17=T$2)*données!$L$3:$R$17)*$T223)+(SUMPRODUCT((données!$L$2:$R$2=$I223)*(données!$A$3:$A$17=U$1)*(données!$B$3:$B$17=U$2)*données!$L$3:$R$17)*$U223)+(SUMPRODUCT((données!$L$2:$R$2=$I223)*(données!$A$3:$A$17=V$1)*(données!$B$3:$B$17=V$2)*données!$L$3:$R$17)*$V223)+(SUMPRODUCT((données!$L$2:$R$2=$I223)*(données!$A$3:$A$17=W$1)*(données!$B$3:$B$17=W$2)*données!$L$3:$R$17)*$W223)+(SUMPRODUCT((données!$L$2:$R$2=$I223)*(données!$A$3:$A$17=AA$1)*(données!$B$3:$B$17=AA$2)*données!$L$3:$R$17)*$AA223),2)</f>
        <v>0</v>
      </c>
      <c r="AE223" s="75" cm="1">
        <f t="array" aca="1" ref="AE223" ca="1">IFERROR(_xlfn.XLOOKUP(AE$1,INDIRECT("'"&amp;$A223&amp;"'!$a:$a"),INDIRECT("'"&amp;$A223&amp;"'!$f:$f"),FALSE),0)</f>
        <v>0</v>
      </c>
      <c r="AF223" s="75">
        <f t="shared" ca="1" si="44"/>
        <v>0</v>
      </c>
      <c r="AG223" s="75">
        <f t="shared" ca="1" si="45"/>
        <v>0</v>
      </c>
      <c r="AH223" s="74" cm="1">
        <f t="array" aca="1" ref="AH223" ca="1">IFERROR(_xlfn.XLOOKUP(AH$1,INDIRECT("'"&amp;$A223&amp;"'!$A:$A"),INDIRECT("'"&amp;$A223&amp;"'!$b:$b"),FALSE),0)</f>
        <v>0</v>
      </c>
      <c r="AI223" s="74">
        <f ca="1">IFERROR(_xlfn.XLOOKUP($I223,données!$A$33:$A$39,données!$D$33:$D$39,0),0)</f>
        <v>0</v>
      </c>
      <c r="AJ223" s="74">
        <f ca="1">IFERROR(_xlfn.XLOOKUP($I223,données!$A$33:$A$39,données!$E$33:$E$39,0),0)</f>
        <v>0</v>
      </c>
      <c r="AK223" s="74">
        <f ca="1">IFERROR(_xlfn.XLOOKUP($I223,données!$A$33:$A$39,données!$F$33:$F$39,0),0)</f>
        <v>0</v>
      </c>
      <c r="AL223" s="74">
        <f ca="1">IFERROR(_xlfn.XLOOKUP($I223,données!$A$33:$A$39,données!$G$33:$G$39,0),0)</f>
        <v>0</v>
      </c>
      <c r="AM223" s="74">
        <f ca="1">IFERROR(_xlfn.XLOOKUP($I223,données!$A$33:$A$39,données!$H$33:$H$39,0),0)</f>
        <v>0</v>
      </c>
      <c r="AN223" s="74"/>
      <c r="AO223" s="74"/>
      <c r="AP223" s="71"/>
      <c r="AQ223" s="82"/>
    </row>
    <row r="224" spans="1:43" s="68" customFormat="1" ht="14" x14ac:dyDescent="0.2">
      <c r="A224" s="71">
        <f t="shared" si="29"/>
        <v>220</v>
      </c>
      <c r="B224" s="71">
        <f t="shared" ca="1" si="40"/>
        <v>0</v>
      </c>
      <c r="C224" s="71">
        <f t="shared" ca="1" si="40"/>
        <v>0</v>
      </c>
      <c r="D224" s="71">
        <f t="shared" ca="1" si="40"/>
        <v>0</v>
      </c>
      <c r="E224" s="71">
        <f t="shared" ca="1" si="40"/>
        <v>0</v>
      </c>
      <c r="F224" s="71">
        <f t="shared" ca="1" si="47"/>
        <v>0</v>
      </c>
      <c r="G224" s="89">
        <f t="shared" ca="1" si="40"/>
        <v>0</v>
      </c>
      <c r="H224" s="72" cm="1">
        <f t="array" aca="1" ref="H224" ca="1">IFERROR(_xlfn.XLOOKUP(H$1,INDIRECT("'"&amp;$A224&amp;"'!$A:$A"),INDIRECT("'"&amp;$A224&amp;"'!$b:$b"),FALSE),0)</f>
        <v>0</v>
      </c>
      <c r="I224" s="71" cm="1">
        <f t="array" aca="1" ref="I224" ca="1">IFERROR(IF($H224="Oui",_xlfn.XLOOKUP(I$2,INDIRECT("'"&amp;$A224&amp;"'!$A:$A"),INDIRECT("'"&amp;$A224&amp;"'!$b:$b"),FALSE),_xlfn.XLOOKUP(I$1,INDIRECT("'"&amp;$A224&amp;"'!$C$19:$C$25"),INDIRECT("'"&amp;$A224&amp;"'!$A$19:$A$25"),données!$A$39)),0)</f>
        <v>0</v>
      </c>
      <c r="J224" s="73">
        <f t="shared" ca="1" si="42"/>
        <v>0</v>
      </c>
      <c r="K224" s="74">
        <f t="shared" ca="1" si="46"/>
        <v>0</v>
      </c>
      <c r="L224" s="74">
        <f t="shared" ca="1" si="46"/>
        <v>0</v>
      </c>
      <c r="M224" s="74">
        <f t="shared" ca="1" si="46"/>
        <v>0</v>
      </c>
      <c r="N224" s="74">
        <f t="shared" ca="1" si="46"/>
        <v>0</v>
      </c>
      <c r="O224" s="74">
        <f t="shared" ca="1" si="46"/>
        <v>0</v>
      </c>
      <c r="P224" s="74">
        <f t="shared" ca="1" si="46"/>
        <v>0</v>
      </c>
      <c r="Q224" s="74">
        <f t="shared" ca="1" si="46"/>
        <v>0</v>
      </c>
      <c r="R224" s="74">
        <f t="shared" ca="1" si="46"/>
        <v>0</v>
      </c>
      <c r="S224" s="74">
        <f t="shared" ca="1" si="46"/>
        <v>0</v>
      </c>
      <c r="T224" s="74">
        <f t="shared" ca="1" si="46"/>
        <v>0</v>
      </c>
      <c r="U224" s="74">
        <f t="shared" ca="1" si="46"/>
        <v>0</v>
      </c>
      <c r="V224" s="74">
        <f t="shared" ca="1" si="46"/>
        <v>0</v>
      </c>
      <c r="W224" s="74">
        <f t="shared" ca="1" si="46"/>
        <v>0</v>
      </c>
      <c r="X224" s="74">
        <f t="shared" ca="1" si="46"/>
        <v>0</v>
      </c>
      <c r="Y224" s="74">
        <f t="shared" ca="1" si="46"/>
        <v>0</v>
      </c>
      <c r="Z224" s="74">
        <f t="shared" ca="1" si="46"/>
        <v>0</v>
      </c>
      <c r="AA224" s="73">
        <f t="shared" ca="1" si="43"/>
        <v>0</v>
      </c>
      <c r="AB224" s="93"/>
      <c r="AC224" s="75">
        <f ca="1">ROUND(IF($H224="Oui",0,SUMIFS(données!$C$33:$C$39,données!$A$33:$A$39,$I224)),2)</f>
        <v>0</v>
      </c>
      <c r="AD224" s="75" cm="1">
        <f t="array" aca="1" ref="AD224" ca="1">ROUND((SUMPRODUCT((données!$L$2:$R$2=$I224)*(données!$A$3:$A$17=J$1)*(données!$B$3:$B$17=J$2)*données!$L$3:$R$17)*$J224)+(SUMPRODUCT((données!$L$2:$R$2=$I224)*(données!$A$3:$A$17=K$1)*(données!$B$3:$B$17=K$2)*données!$L$3:$R$17)*$K224)+(SUMPRODUCT((données!$L$2:$R$2=$I224)*(données!$A$3:$A$17=L$1)*(données!$B$3:$B$17=L$2)*données!$L$3:$R$17)*$L224)+(SUMPRODUCT((données!$L$2:$R$2=$I224)*(données!$A$3:$A$17=M$1)*(données!$B$3:$B$17=M$2)*données!$L$3:$R$17)*$M224)+(SUMPRODUCT((données!$L$2:$R$2=$I224)*(données!$A$3:$A$17=N$1)*(données!$B$3:$B$17=N$2)*données!$L$3:$R$17)*$N224)+(SUMPRODUCT((données!$L$2:$R$2=$I224)*(données!$A$3:$A$17=O$1)*(données!$B$3:$B$17=O$2)*données!$L$3:$R$17)*$O224)+(SUMPRODUCT((données!$L$2:$R$2=$I224)*(données!$A$3:$A$17=P$1)*(données!$B$3:$B$17=Q$2)*données!$L$3:$R$17)*$P224)+(SUMPRODUCT((données!$L$2:$R$2=$I224)*(données!$A$3:$A$17=Q$1)*(données!$B$3:$B$17=Q$2)*données!$L$3:$R$17)*$Q224)+(SUMPRODUCT((données!$L$2:$R$2=$I224)*(données!$A$3:$A$17=R$1)*(données!$B$3:$B$17=R$2)*données!$L$3:$R$17)*$R224)+(SUMPRODUCT((données!$L$2:$R$2=$I224)*(données!$A$3:$A$17=S$1)*(données!$B$3:$B$17=S$2)*données!$L$3:$R$17)*$S224)+(SUMPRODUCT((données!$L$2:$R$2=$I224)*(données!$A$3:$A$17=T$1)*(données!$B$3:$B$17=T$2)*données!$L$3:$R$17)*$T224)+(SUMPRODUCT((données!$L$2:$R$2=$I224)*(données!$A$3:$A$17=U$1)*(données!$B$3:$B$17=U$2)*données!$L$3:$R$17)*$U224)+(SUMPRODUCT((données!$L$2:$R$2=$I224)*(données!$A$3:$A$17=V$1)*(données!$B$3:$B$17=V$2)*données!$L$3:$R$17)*$V224)+(SUMPRODUCT((données!$L$2:$R$2=$I224)*(données!$A$3:$A$17=W$1)*(données!$B$3:$B$17=W$2)*données!$L$3:$R$17)*$W224)+(SUMPRODUCT((données!$L$2:$R$2=$I224)*(données!$A$3:$A$17=AA$1)*(données!$B$3:$B$17=AA$2)*données!$L$3:$R$17)*$AA224),2)</f>
        <v>0</v>
      </c>
      <c r="AE224" s="75" cm="1">
        <f t="array" aca="1" ref="AE224" ca="1">IFERROR(_xlfn.XLOOKUP(AE$1,INDIRECT("'"&amp;$A224&amp;"'!$a:$a"),INDIRECT("'"&amp;$A224&amp;"'!$f:$f"),FALSE),0)</f>
        <v>0</v>
      </c>
      <c r="AF224" s="75">
        <f t="shared" ca="1" si="44"/>
        <v>0</v>
      </c>
      <c r="AG224" s="75">
        <f t="shared" ca="1" si="45"/>
        <v>0</v>
      </c>
      <c r="AH224" s="74" cm="1">
        <f t="array" aca="1" ref="AH224" ca="1">IFERROR(_xlfn.XLOOKUP(AH$1,INDIRECT("'"&amp;$A224&amp;"'!$A:$A"),INDIRECT("'"&amp;$A224&amp;"'!$b:$b"),FALSE),0)</f>
        <v>0</v>
      </c>
      <c r="AI224" s="74">
        <f ca="1">IFERROR(_xlfn.XLOOKUP($I224,données!$A$33:$A$39,données!$D$33:$D$39,0),0)</f>
        <v>0</v>
      </c>
      <c r="AJ224" s="74">
        <f ca="1">IFERROR(_xlfn.XLOOKUP($I224,données!$A$33:$A$39,données!$E$33:$E$39,0),0)</f>
        <v>0</v>
      </c>
      <c r="AK224" s="74">
        <f ca="1">IFERROR(_xlfn.XLOOKUP($I224,données!$A$33:$A$39,données!$F$33:$F$39,0),0)</f>
        <v>0</v>
      </c>
      <c r="AL224" s="74">
        <f ca="1">IFERROR(_xlfn.XLOOKUP($I224,données!$A$33:$A$39,données!$G$33:$G$39,0),0)</f>
        <v>0</v>
      </c>
      <c r="AM224" s="74">
        <f ca="1">IFERROR(_xlfn.XLOOKUP($I224,données!$A$33:$A$39,données!$H$33:$H$39,0),0)</f>
        <v>0</v>
      </c>
      <c r="AN224" s="74"/>
      <c r="AO224" s="74"/>
      <c r="AP224" s="71"/>
      <c r="AQ224" s="82"/>
    </row>
    <row r="225" spans="1:43" s="68" customFormat="1" ht="14" x14ac:dyDescent="0.2">
      <c r="A225" s="71">
        <f t="shared" si="29"/>
        <v>221</v>
      </c>
      <c r="B225" s="71">
        <f t="shared" ca="1" si="40"/>
        <v>0</v>
      </c>
      <c r="C225" s="71">
        <f t="shared" ca="1" si="40"/>
        <v>0</v>
      </c>
      <c r="D225" s="71">
        <f t="shared" ca="1" si="40"/>
        <v>0</v>
      </c>
      <c r="E225" s="71">
        <f t="shared" ca="1" si="40"/>
        <v>0</v>
      </c>
      <c r="F225" s="71">
        <f t="shared" ca="1" si="47"/>
        <v>0</v>
      </c>
      <c r="G225" s="89">
        <f t="shared" ca="1" si="40"/>
        <v>0</v>
      </c>
      <c r="H225" s="72" cm="1">
        <f t="array" aca="1" ref="H225" ca="1">IFERROR(_xlfn.XLOOKUP(H$1,INDIRECT("'"&amp;$A225&amp;"'!$A:$A"),INDIRECT("'"&amp;$A225&amp;"'!$b:$b"),FALSE),0)</f>
        <v>0</v>
      </c>
      <c r="I225" s="71" cm="1">
        <f t="array" aca="1" ref="I225" ca="1">IFERROR(IF($H225="Oui",_xlfn.XLOOKUP(I$2,INDIRECT("'"&amp;$A225&amp;"'!$A:$A"),INDIRECT("'"&amp;$A225&amp;"'!$b:$b"),FALSE),_xlfn.XLOOKUP(I$1,INDIRECT("'"&amp;$A225&amp;"'!$C$19:$C$25"),INDIRECT("'"&amp;$A225&amp;"'!$A$19:$A$25"),données!$A$39)),0)</f>
        <v>0</v>
      </c>
      <c r="J225" s="73">
        <f t="shared" ca="1" si="42"/>
        <v>0</v>
      </c>
      <c r="K225" s="74">
        <f t="shared" ca="1" si="46"/>
        <v>0</v>
      </c>
      <c r="L225" s="74">
        <f t="shared" ca="1" si="46"/>
        <v>0</v>
      </c>
      <c r="M225" s="74">
        <f t="shared" ca="1" si="46"/>
        <v>0</v>
      </c>
      <c r="N225" s="74">
        <f t="shared" ca="1" si="46"/>
        <v>0</v>
      </c>
      <c r="O225" s="74">
        <f t="shared" ca="1" si="46"/>
        <v>0</v>
      </c>
      <c r="P225" s="74">
        <f t="shared" ca="1" si="46"/>
        <v>0</v>
      </c>
      <c r="Q225" s="74">
        <f t="shared" ca="1" si="46"/>
        <v>0</v>
      </c>
      <c r="R225" s="74">
        <f t="shared" ca="1" si="46"/>
        <v>0</v>
      </c>
      <c r="S225" s="74">
        <f t="shared" ca="1" si="46"/>
        <v>0</v>
      </c>
      <c r="T225" s="74">
        <f t="shared" ca="1" si="46"/>
        <v>0</v>
      </c>
      <c r="U225" s="74">
        <f t="shared" ca="1" si="46"/>
        <v>0</v>
      </c>
      <c r="V225" s="74">
        <f t="shared" ca="1" si="46"/>
        <v>0</v>
      </c>
      <c r="W225" s="74">
        <f t="shared" ca="1" si="46"/>
        <v>0</v>
      </c>
      <c r="X225" s="74">
        <f t="shared" ca="1" si="46"/>
        <v>0</v>
      </c>
      <c r="Y225" s="74">
        <f t="shared" ca="1" si="46"/>
        <v>0</v>
      </c>
      <c r="Z225" s="74">
        <f t="shared" ca="1" si="46"/>
        <v>0</v>
      </c>
      <c r="AA225" s="73">
        <f t="shared" ca="1" si="43"/>
        <v>0</v>
      </c>
      <c r="AB225" s="93"/>
      <c r="AC225" s="75">
        <f ca="1">ROUND(IF($H225="Oui",0,SUMIFS(données!$C$33:$C$39,données!$A$33:$A$39,$I225)),2)</f>
        <v>0</v>
      </c>
      <c r="AD225" s="75" cm="1">
        <f t="array" aca="1" ref="AD225" ca="1">ROUND((SUMPRODUCT((données!$L$2:$R$2=$I225)*(données!$A$3:$A$17=J$1)*(données!$B$3:$B$17=J$2)*données!$L$3:$R$17)*$J225)+(SUMPRODUCT((données!$L$2:$R$2=$I225)*(données!$A$3:$A$17=K$1)*(données!$B$3:$B$17=K$2)*données!$L$3:$R$17)*$K225)+(SUMPRODUCT((données!$L$2:$R$2=$I225)*(données!$A$3:$A$17=L$1)*(données!$B$3:$B$17=L$2)*données!$L$3:$R$17)*$L225)+(SUMPRODUCT((données!$L$2:$R$2=$I225)*(données!$A$3:$A$17=M$1)*(données!$B$3:$B$17=M$2)*données!$L$3:$R$17)*$M225)+(SUMPRODUCT((données!$L$2:$R$2=$I225)*(données!$A$3:$A$17=N$1)*(données!$B$3:$B$17=N$2)*données!$L$3:$R$17)*$N225)+(SUMPRODUCT((données!$L$2:$R$2=$I225)*(données!$A$3:$A$17=O$1)*(données!$B$3:$B$17=O$2)*données!$L$3:$R$17)*$O225)+(SUMPRODUCT((données!$L$2:$R$2=$I225)*(données!$A$3:$A$17=P$1)*(données!$B$3:$B$17=Q$2)*données!$L$3:$R$17)*$P225)+(SUMPRODUCT((données!$L$2:$R$2=$I225)*(données!$A$3:$A$17=Q$1)*(données!$B$3:$B$17=Q$2)*données!$L$3:$R$17)*$Q225)+(SUMPRODUCT((données!$L$2:$R$2=$I225)*(données!$A$3:$A$17=R$1)*(données!$B$3:$B$17=R$2)*données!$L$3:$R$17)*$R225)+(SUMPRODUCT((données!$L$2:$R$2=$I225)*(données!$A$3:$A$17=S$1)*(données!$B$3:$B$17=S$2)*données!$L$3:$R$17)*$S225)+(SUMPRODUCT((données!$L$2:$R$2=$I225)*(données!$A$3:$A$17=T$1)*(données!$B$3:$B$17=T$2)*données!$L$3:$R$17)*$T225)+(SUMPRODUCT((données!$L$2:$R$2=$I225)*(données!$A$3:$A$17=U$1)*(données!$B$3:$B$17=U$2)*données!$L$3:$R$17)*$U225)+(SUMPRODUCT((données!$L$2:$R$2=$I225)*(données!$A$3:$A$17=V$1)*(données!$B$3:$B$17=V$2)*données!$L$3:$R$17)*$V225)+(SUMPRODUCT((données!$L$2:$R$2=$I225)*(données!$A$3:$A$17=W$1)*(données!$B$3:$B$17=W$2)*données!$L$3:$R$17)*$W225)+(SUMPRODUCT((données!$L$2:$R$2=$I225)*(données!$A$3:$A$17=AA$1)*(données!$B$3:$B$17=AA$2)*données!$L$3:$R$17)*$AA225),2)</f>
        <v>0</v>
      </c>
      <c r="AE225" s="75" cm="1">
        <f t="array" aca="1" ref="AE225" ca="1">IFERROR(_xlfn.XLOOKUP(AE$1,INDIRECT("'"&amp;$A225&amp;"'!$a:$a"),INDIRECT("'"&amp;$A225&amp;"'!$f:$f"),FALSE),0)</f>
        <v>0</v>
      </c>
      <c r="AF225" s="75">
        <f t="shared" ca="1" si="44"/>
        <v>0</v>
      </c>
      <c r="AG225" s="75">
        <f t="shared" ca="1" si="45"/>
        <v>0</v>
      </c>
      <c r="AH225" s="74" cm="1">
        <f t="array" aca="1" ref="AH225" ca="1">IFERROR(_xlfn.XLOOKUP(AH$1,INDIRECT("'"&amp;$A225&amp;"'!$A:$A"),INDIRECT("'"&amp;$A225&amp;"'!$b:$b"),FALSE),0)</f>
        <v>0</v>
      </c>
      <c r="AI225" s="74">
        <f ca="1">IFERROR(_xlfn.XLOOKUP($I225,données!$A$33:$A$39,données!$D$33:$D$39,0),0)</f>
        <v>0</v>
      </c>
      <c r="AJ225" s="74">
        <f ca="1">IFERROR(_xlfn.XLOOKUP($I225,données!$A$33:$A$39,données!$E$33:$E$39,0),0)</f>
        <v>0</v>
      </c>
      <c r="AK225" s="74">
        <f ca="1">IFERROR(_xlfn.XLOOKUP($I225,données!$A$33:$A$39,données!$F$33:$F$39,0),0)</f>
        <v>0</v>
      </c>
      <c r="AL225" s="74">
        <f ca="1">IFERROR(_xlfn.XLOOKUP($I225,données!$A$33:$A$39,données!$G$33:$G$39,0),0)</f>
        <v>0</v>
      </c>
      <c r="AM225" s="74">
        <f ca="1">IFERROR(_xlfn.XLOOKUP($I225,données!$A$33:$A$39,données!$H$33:$H$39,0),0)</f>
        <v>0</v>
      </c>
      <c r="AN225" s="74"/>
      <c r="AO225" s="74"/>
      <c r="AP225" s="71"/>
      <c r="AQ225" s="82"/>
    </row>
    <row r="226" spans="1:43" s="68" customFormat="1" ht="14" x14ac:dyDescent="0.2">
      <c r="A226" s="71">
        <f t="shared" si="29"/>
        <v>222</v>
      </c>
      <c r="B226" s="71">
        <f t="shared" ca="1" si="40"/>
        <v>0</v>
      </c>
      <c r="C226" s="71">
        <f t="shared" ca="1" si="40"/>
        <v>0</v>
      </c>
      <c r="D226" s="71">
        <f t="shared" ca="1" si="40"/>
        <v>0</v>
      </c>
      <c r="E226" s="71">
        <f t="shared" ca="1" si="40"/>
        <v>0</v>
      </c>
      <c r="F226" s="71">
        <f t="shared" ca="1" si="47"/>
        <v>0</v>
      </c>
      <c r="G226" s="89">
        <f t="shared" ca="1" si="40"/>
        <v>0</v>
      </c>
      <c r="H226" s="72" cm="1">
        <f t="array" aca="1" ref="H226" ca="1">IFERROR(_xlfn.XLOOKUP(H$1,INDIRECT("'"&amp;$A226&amp;"'!$A:$A"),INDIRECT("'"&amp;$A226&amp;"'!$b:$b"),FALSE),0)</f>
        <v>0</v>
      </c>
      <c r="I226" s="71" cm="1">
        <f t="array" aca="1" ref="I226" ca="1">IFERROR(IF($H226="Oui",_xlfn.XLOOKUP(I$2,INDIRECT("'"&amp;$A226&amp;"'!$A:$A"),INDIRECT("'"&amp;$A226&amp;"'!$b:$b"),FALSE),_xlfn.XLOOKUP(I$1,INDIRECT("'"&amp;$A226&amp;"'!$C$19:$C$25"),INDIRECT("'"&amp;$A226&amp;"'!$A$19:$A$25"),données!$A$39)),0)</f>
        <v>0</v>
      </c>
      <c r="J226" s="73">
        <f t="shared" ca="1" si="42"/>
        <v>0</v>
      </c>
      <c r="K226" s="74">
        <f t="shared" ca="1" si="46"/>
        <v>0</v>
      </c>
      <c r="L226" s="74">
        <f t="shared" ca="1" si="46"/>
        <v>0</v>
      </c>
      <c r="M226" s="74">
        <f t="shared" ca="1" si="46"/>
        <v>0</v>
      </c>
      <c r="N226" s="74">
        <f t="shared" ca="1" si="46"/>
        <v>0</v>
      </c>
      <c r="O226" s="74">
        <f t="shared" ca="1" si="46"/>
        <v>0</v>
      </c>
      <c r="P226" s="74">
        <f t="shared" ca="1" si="46"/>
        <v>0</v>
      </c>
      <c r="Q226" s="74">
        <f t="shared" ca="1" si="46"/>
        <v>0</v>
      </c>
      <c r="R226" s="74">
        <f t="shared" ca="1" si="46"/>
        <v>0</v>
      </c>
      <c r="S226" s="74">
        <f t="shared" ca="1" si="46"/>
        <v>0</v>
      </c>
      <c r="T226" s="74">
        <f t="shared" ca="1" si="46"/>
        <v>0</v>
      </c>
      <c r="U226" s="74">
        <f t="shared" ca="1" si="46"/>
        <v>0</v>
      </c>
      <c r="V226" s="74">
        <f t="shared" ca="1" si="46"/>
        <v>0</v>
      </c>
      <c r="W226" s="74">
        <f t="shared" ca="1" si="46"/>
        <v>0</v>
      </c>
      <c r="X226" s="74">
        <f t="shared" ca="1" si="46"/>
        <v>0</v>
      </c>
      <c r="Y226" s="74">
        <f t="shared" ca="1" si="46"/>
        <v>0</v>
      </c>
      <c r="Z226" s="74">
        <f t="shared" ca="1" si="46"/>
        <v>0</v>
      </c>
      <c r="AA226" s="73">
        <f t="shared" ca="1" si="43"/>
        <v>0</v>
      </c>
      <c r="AB226" s="93"/>
      <c r="AC226" s="75">
        <f ca="1">ROUND(IF($H226="Oui",0,SUMIFS(données!$C$33:$C$39,données!$A$33:$A$39,$I226)),2)</f>
        <v>0</v>
      </c>
      <c r="AD226" s="75" cm="1">
        <f t="array" aca="1" ref="AD226" ca="1">ROUND((SUMPRODUCT((données!$L$2:$R$2=$I226)*(données!$A$3:$A$17=J$1)*(données!$B$3:$B$17=J$2)*données!$L$3:$R$17)*$J226)+(SUMPRODUCT((données!$L$2:$R$2=$I226)*(données!$A$3:$A$17=K$1)*(données!$B$3:$B$17=K$2)*données!$L$3:$R$17)*$K226)+(SUMPRODUCT((données!$L$2:$R$2=$I226)*(données!$A$3:$A$17=L$1)*(données!$B$3:$B$17=L$2)*données!$L$3:$R$17)*$L226)+(SUMPRODUCT((données!$L$2:$R$2=$I226)*(données!$A$3:$A$17=M$1)*(données!$B$3:$B$17=M$2)*données!$L$3:$R$17)*$M226)+(SUMPRODUCT((données!$L$2:$R$2=$I226)*(données!$A$3:$A$17=N$1)*(données!$B$3:$B$17=N$2)*données!$L$3:$R$17)*$N226)+(SUMPRODUCT((données!$L$2:$R$2=$I226)*(données!$A$3:$A$17=O$1)*(données!$B$3:$B$17=O$2)*données!$L$3:$R$17)*$O226)+(SUMPRODUCT((données!$L$2:$R$2=$I226)*(données!$A$3:$A$17=P$1)*(données!$B$3:$B$17=Q$2)*données!$L$3:$R$17)*$P226)+(SUMPRODUCT((données!$L$2:$R$2=$I226)*(données!$A$3:$A$17=Q$1)*(données!$B$3:$B$17=Q$2)*données!$L$3:$R$17)*$Q226)+(SUMPRODUCT((données!$L$2:$R$2=$I226)*(données!$A$3:$A$17=R$1)*(données!$B$3:$B$17=R$2)*données!$L$3:$R$17)*$R226)+(SUMPRODUCT((données!$L$2:$R$2=$I226)*(données!$A$3:$A$17=S$1)*(données!$B$3:$B$17=S$2)*données!$L$3:$R$17)*$S226)+(SUMPRODUCT((données!$L$2:$R$2=$I226)*(données!$A$3:$A$17=T$1)*(données!$B$3:$B$17=T$2)*données!$L$3:$R$17)*$T226)+(SUMPRODUCT((données!$L$2:$R$2=$I226)*(données!$A$3:$A$17=U$1)*(données!$B$3:$B$17=U$2)*données!$L$3:$R$17)*$U226)+(SUMPRODUCT((données!$L$2:$R$2=$I226)*(données!$A$3:$A$17=V$1)*(données!$B$3:$B$17=V$2)*données!$L$3:$R$17)*$V226)+(SUMPRODUCT((données!$L$2:$R$2=$I226)*(données!$A$3:$A$17=W$1)*(données!$B$3:$B$17=W$2)*données!$L$3:$R$17)*$W226)+(SUMPRODUCT((données!$L$2:$R$2=$I226)*(données!$A$3:$A$17=AA$1)*(données!$B$3:$B$17=AA$2)*données!$L$3:$R$17)*$AA226),2)</f>
        <v>0</v>
      </c>
      <c r="AE226" s="75" cm="1">
        <f t="array" aca="1" ref="AE226" ca="1">IFERROR(_xlfn.XLOOKUP(AE$1,INDIRECT("'"&amp;$A226&amp;"'!$a:$a"),INDIRECT("'"&amp;$A226&amp;"'!$f:$f"),FALSE),0)</f>
        <v>0</v>
      </c>
      <c r="AF226" s="75">
        <f t="shared" ca="1" si="44"/>
        <v>0</v>
      </c>
      <c r="AG226" s="75">
        <f t="shared" ca="1" si="45"/>
        <v>0</v>
      </c>
      <c r="AH226" s="74" cm="1">
        <f t="array" aca="1" ref="AH226" ca="1">IFERROR(_xlfn.XLOOKUP(AH$1,INDIRECT("'"&amp;$A226&amp;"'!$A:$A"),INDIRECT("'"&amp;$A226&amp;"'!$b:$b"),FALSE),0)</f>
        <v>0</v>
      </c>
      <c r="AI226" s="74">
        <f ca="1">IFERROR(_xlfn.XLOOKUP($I226,données!$A$33:$A$39,données!$D$33:$D$39,0),0)</f>
        <v>0</v>
      </c>
      <c r="AJ226" s="74">
        <f ca="1">IFERROR(_xlfn.XLOOKUP($I226,données!$A$33:$A$39,données!$E$33:$E$39,0),0)</f>
        <v>0</v>
      </c>
      <c r="AK226" s="74">
        <f ca="1">IFERROR(_xlfn.XLOOKUP($I226,données!$A$33:$A$39,données!$F$33:$F$39,0),0)</f>
        <v>0</v>
      </c>
      <c r="AL226" s="74">
        <f ca="1">IFERROR(_xlfn.XLOOKUP($I226,données!$A$33:$A$39,données!$G$33:$G$39,0),0)</f>
        <v>0</v>
      </c>
      <c r="AM226" s="74">
        <f ca="1">IFERROR(_xlfn.XLOOKUP($I226,données!$A$33:$A$39,données!$H$33:$H$39,0),0)</f>
        <v>0</v>
      </c>
      <c r="AN226" s="74"/>
      <c r="AO226" s="74"/>
      <c r="AP226" s="71"/>
      <c r="AQ226" s="82"/>
    </row>
    <row r="227" spans="1:43" s="68" customFormat="1" ht="14" x14ac:dyDescent="0.2">
      <c r="A227" s="71">
        <f t="shared" si="29"/>
        <v>223</v>
      </c>
      <c r="B227" s="71">
        <f t="shared" ca="1" si="40"/>
        <v>0</v>
      </c>
      <c r="C227" s="71">
        <f t="shared" ca="1" si="40"/>
        <v>0</v>
      </c>
      <c r="D227" s="71">
        <f t="shared" ca="1" si="40"/>
        <v>0</v>
      </c>
      <c r="E227" s="71">
        <f t="shared" ca="1" si="40"/>
        <v>0</v>
      </c>
      <c r="F227" s="71">
        <f t="shared" ca="1" si="47"/>
        <v>0</v>
      </c>
      <c r="G227" s="89">
        <f t="shared" ca="1" si="40"/>
        <v>0</v>
      </c>
      <c r="H227" s="72" cm="1">
        <f t="array" aca="1" ref="H227" ca="1">IFERROR(_xlfn.XLOOKUP(H$1,INDIRECT("'"&amp;$A227&amp;"'!$A:$A"),INDIRECT("'"&amp;$A227&amp;"'!$b:$b"),FALSE),0)</f>
        <v>0</v>
      </c>
      <c r="I227" s="71" cm="1">
        <f t="array" aca="1" ref="I227" ca="1">IFERROR(IF($H227="Oui",_xlfn.XLOOKUP(I$2,INDIRECT("'"&amp;$A227&amp;"'!$A:$A"),INDIRECT("'"&amp;$A227&amp;"'!$b:$b"),FALSE),_xlfn.XLOOKUP(I$1,INDIRECT("'"&amp;$A227&amp;"'!$C$19:$C$25"),INDIRECT("'"&amp;$A227&amp;"'!$A$19:$A$25"),données!$A$39)),0)</f>
        <v>0</v>
      </c>
      <c r="J227" s="73">
        <f t="shared" ca="1" si="42"/>
        <v>0</v>
      </c>
      <c r="K227" s="74">
        <f t="shared" ca="1" si="46"/>
        <v>0</v>
      </c>
      <c r="L227" s="74">
        <f t="shared" ca="1" si="46"/>
        <v>0</v>
      </c>
      <c r="M227" s="74">
        <f t="shared" ca="1" si="46"/>
        <v>0</v>
      </c>
      <c r="N227" s="74">
        <f t="shared" ca="1" si="46"/>
        <v>0</v>
      </c>
      <c r="O227" s="74">
        <f t="shared" ca="1" si="46"/>
        <v>0</v>
      </c>
      <c r="P227" s="74">
        <f t="shared" ca="1" si="46"/>
        <v>0</v>
      </c>
      <c r="Q227" s="74">
        <f t="shared" ca="1" si="46"/>
        <v>0</v>
      </c>
      <c r="R227" s="74">
        <f t="shared" ca="1" si="46"/>
        <v>0</v>
      </c>
      <c r="S227" s="74">
        <f t="shared" ca="1" si="46"/>
        <v>0</v>
      </c>
      <c r="T227" s="74">
        <f t="shared" ca="1" si="46"/>
        <v>0</v>
      </c>
      <c r="U227" s="74">
        <f t="shared" ca="1" si="46"/>
        <v>0</v>
      </c>
      <c r="V227" s="74">
        <f t="shared" ca="1" si="46"/>
        <v>0</v>
      </c>
      <c r="W227" s="74">
        <f t="shared" ca="1" si="46"/>
        <v>0</v>
      </c>
      <c r="X227" s="74">
        <f t="shared" ca="1" si="46"/>
        <v>0</v>
      </c>
      <c r="Y227" s="74">
        <f t="shared" ca="1" si="46"/>
        <v>0</v>
      </c>
      <c r="Z227" s="74">
        <f t="shared" ca="1" si="46"/>
        <v>0</v>
      </c>
      <c r="AA227" s="73">
        <f t="shared" ca="1" si="43"/>
        <v>0</v>
      </c>
      <c r="AB227" s="93"/>
      <c r="AC227" s="75">
        <f ca="1">ROUND(IF($H227="Oui",0,SUMIFS(données!$C$33:$C$39,données!$A$33:$A$39,$I227)),2)</f>
        <v>0</v>
      </c>
      <c r="AD227" s="75" cm="1">
        <f t="array" aca="1" ref="AD227" ca="1">ROUND((SUMPRODUCT((données!$L$2:$R$2=$I227)*(données!$A$3:$A$17=J$1)*(données!$B$3:$B$17=J$2)*données!$L$3:$R$17)*$J227)+(SUMPRODUCT((données!$L$2:$R$2=$I227)*(données!$A$3:$A$17=K$1)*(données!$B$3:$B$17=K$2)*données!$L$3:$R$17)*$K227)+(SUMPRODUCT((données!$L$2:$R$2=$I227)*(données!$A$3:$A$17=L$1)*(données!$B$3:$B$17=L$2)*données!$L$3:$R$17)*$L227)+(SUMPRODUCT((données!$L$2:$R$2=$I227)*(données!$A$3:$A$17=M$1)*(données!$B$3:$B$17=M$2)*données!$L$3:$R$17)*$M227)+(SUMPRODUCT((données!$L$2:$R$2=$I227)*(données!$A$3:$A$17=N$1)*(données!$B$3:$B$17=N$2)*données!$L$3:$R$17)*$N227)+(SUMPRODUCT((données!$L$2:$R$2=$I227)*(données!$A$3:$A$17=O$1)*(données!$B$3:$B$17=O$2)*données!$L$3:$R$17)*$O227)+(SUMPRODUCT((données!$L$2:$R$2=$I227)*(données!$A$3:$A$17=P$1)*(données!$B$3:$B$17=Q$2)*données!$L$3:$R$17)*$P227)+(SUMPRODUCT((données!$L$2:$R$2=$I227)*(données!$A$3:$A$17=Q$1)*(données!$B$3:$B$17=Q$2)*données!$L$3:$R$17)*$Q227)+(SUMPRODUCT((données!$L$2:$R$2=$I227)*(données!$A$3:$A$17=R$1)*(données!$B$3:$B$17=R$2)*données!$L$3:$R$17)*$R227)+(SUMPRODUCT((données!$L$2:$R$2=$I227)*(données!$A$3:$A$17=S$1)*(données!$B$3:$B$17=S$2)*données!$L$3:$R$17)*$S227)+(SUMPRODUCT((données!$L$2:$R$2=$I227)*(données!$A$3:$A$17=T$1)*(données!$B$3:$B$17=T$2)*données!$L$3:$R$17)*$T227)+(SUMPRODUCT((données!$L$2:$R$2=$I227)*(données!$A$3:$A$17=U$1)*(données!$B$3:$B$17=U$2)*données!$L$3:$R$17)*$U227)+(SUMPRODUCT((données!$L$2:$R$2=$I227)*(données!$A$3:$A$17=V$1)*(données!$B$3:$B$17=V$2)*données!$L$3:$R$17)*$V227)+(SUMPRODUCT((données!$L$2:$R$2=$I227)*(données!$A$3:$A$17=W$1)*(données!$B$3:$B$17=W$2)*données!$L$3:$R$17)*$W227)+(SUMPRODUCT((données!$L$2:$R$2=$I227)*(données!$A$3:$A$17=AA$1)*(données!$B$3:$B$17=AA$2)*données!$L$3:$R$17)*$AA227),2)</f>
        <v>0</v>
      </c>
      <c r="AE227" s="75" cm="1">
        <f t="array" aca="1" ref="AE227" ca="1">IFERROR(_xlfn.XLOOKUP(AE$1,INDIRECT("'"&amp;$A227&amp;"'!$a:$a"),INDIRECT("'"&amp;$A227&amp;"'!$f:$f"),FALSE),0)</f>
        <v>0</v>
      </c>
      <c r="AF227" s="75">
        <f t="shared" ca="1" si="44"/>
        <v>0</v>
      </c>
      <c r="AG227" s="75">
        <f t="shared" ca="1" si="45"/>
        <v>0</v>
      </c>
      <c r="AH227" s="74" cm="1">
        <f t="array" aca="1" ref="AH227" ca="1">IFERROR(_xlfn.XLOOKUP(AH$1,INDIRECT("'"&amp;$A227&amp;"'!$A:$A"),INDIRECT("'"&amp;$A227&amp;"'!$b:$b"),FALSE),0)</f>
        <v>0</v>
      </c>
      <c r="AI227" s="74">
        <f ca="1">IFERROR(_xlfn.XLOOKUP($I227,données!$A$33:$A$39,données!$D$33:$D$39,0),0)</f>
        <v>0</v>
      </c>
      <c r="AJ227" s="74">
        <f ca="1">IFERROR(_xlfn.XLOOKUP($I227,données!$A$33:$A$39,données!$E$33:$E$39,0),0)</f>
        <v>0</v>
      </c>
      <c r="AK227" s="74">
        <f ca="1">IFERROR(_xlfn.XLOOKUP($I227,données!$A$33:$A$39,données!$F$33:$F$39,0),0)</f>
        <v>0</v>
      </c>
      <c r="AL227" s="74">
        <f ca="1">IFERROR(_xlfn.XLOOKUP($I227,données!$A$33:$A$39,données!$G$33:$G$39,0),0)</f>
        <v>0</v>
      </c>
      <c r="AM227" s="74">
        <f ca="1">IFERROR(_xlfn.XLOOKUP($I227,données!$A$33:$A$39,données!$H$33:$H$39,0),0)</f>
        <v>0</v>
      </c>
      <c r="AN227" s="74"/>
      <c r="AO227" s="74"/>
      <c r="AP227" s="71"/>
      <c r="AQ227" s="82"/>
    </row>
    <row r="228" spans="1:43" s="68" customFormat="1" ht="14" x14ac:dyDescent="0.2">
      <c r="A228" s="71">
        <f t="shared" si="29"/>
        <v>224</v>
      </c>
      <c r="B228" s="71">
        <f t="shared" ca="1" si="40"/>
        <v>0</v>
      </c>
      <c r="C228" s="71">
        <f t="shared" ca="1" si="40"/>
        <v>0</v>
      </c>
      <c r="D228" s="71">
        <f t="shared" ca="1" si="40"/>
        <v>0</v>
      </c>
      <c r="E228" s="71">
        <f t="shared" ca="1" si="40"/>
        <v>0</v>
      </c>
      <c r="F228" s="71">
        <f t="shared" ca="1" si="47"/>
        <v>0</v>
      </c>
      <c r="G228" s="89">
        <f t="shared" ca="1" si="40"/>
        <v>0</v>
      </c>
      <c r="H228" s="72" cm="1">
        <f t="array" aca="1" ref="H228" ca="1">IFERROR(_xlfn.XLOOKUP(H$1,INDIRECT("'"&amp;$A228&amp;"'!$A:$A"),INDIRECT("'"&amp;$A228&amp;"'!$b:$b"),FALSE),0)</f>
        <v>0</v>
      </c>
      <c r="I228" s="71" cm="1">
        <f t="array" aca="1" ref="I228" ca="1">IFERROR(IF($H228="Oui",_xlfn.XLOOKUP(I$2,INDIRECT("'"&amp;$A228&amp;"'!$A:$A"),INDIRECT("'"&amp;$A228&amp;"'!$b:$b"),FALSE),_xlfn.XLOOKUP(I$1,INDIRECT("'"&amp;$A228&amp;"'!$C$19:$C$25"),INDIRECT("'"&amp;$A228&amp;"'!$A$19:$A$25"),données!$A$39)),0)</f>
        <v>0</v>
      </c>
      <c r="J228" s="73">
        <f t="shared" ca="1" si="42"/>
        <v>0</v>
      </c>
      <c r="K228" s="74">
        <f t="shared" ca="1" si="46"/>
        <v>0</v>
      </c>
      <c r="L228" s="74">
        <f t="shared" ca="1" si="46"/>
        <v>0</v>
      </c>
      <c r="M228" s="74">
        <f t="shared" ref="K228:Z244" ca="1" si="48">IFERROR(SUMIFS(INDIRECT("'"&amp;$A228&amp;"'!$C$30:$C$45"),INDIRECT("'"&amp;$A228&amp;"'!$A$30:$A$45"),M$1,INDIRECT("'"&amp;$A228&amp;"'!$B$30:$B$45"),M$2),0)</f>
        <v>0</v>
      </c>
      <c r="N228" s="74">
        <f t="shared" ca="1" si="48"/>
        <v>0</v>
      </c>
      <c r="O228" s="74">
        <f t="shared" ca="1" si="48"/>
        <v>0</v>
      </c>
      <c r="P228" s="74">
        <f t="shared" ca="1" si="48"/>
        <v>0</v>
      </c>
      <c r="Q228" s="74">
        <f t="shared" ca="1" si="48"/>
        <v>0</v>
      </c>
      <c r="R228" s="74">
        <f t="shared" ca="1" si="48"/>
        <v>0</v>
      </c>
      <c r="S228" s="74">
        <f t="shared" ca="1" si="48"/>
        <v>0</v>
      </c>
      <c r="T228" s="74">
        <f t="shared" ca="1" si="48"/>
        <v>0</v>
      </c>
      <c r="U228" s="74">
        <f t="shared" ca="1" si="48"/>
        <v>0</v>
      </c>
      <c r="V228" s="74">
        <f t="shared" ca="1" si="48"/>
        <v>0</v>
      </c>
      <c r="W228" s="74">
        <f t="shared" ca="1" si="48"/>
        <v>0</v>
      </c>
      <c r="X228" s="74">
        <f t="shared" ca="1" si="48"/>
        <v>0</v>
      </c>
      <c r="Y228" s="74">
        <f t="shared" ca="1" si="48"/>
        <v>0</v>
      </c>
      <c r="Z228" s="74">
        <f t="shared" ca="1" si="48"/>
        <v>0</v>
      </c>
      <c r="AA228" s="73">
        <f t="shared" ca="1" si="43"/>
        <v>0</v>
      </c>
      <c r="AB228" s="93"/>
      <c r="AC228" s="75">
        <f ca="1">ROUND(IF($H228="Oui",0,SUMIFS(données!$C$33:$C$39,données!$A$33:$A$39,$I228)),2)</f>
        <v>0</v>
      </c>
      <c r="AD228" s="75" cm="1">
        <f t="array" aca="1" ref="AD228" ca="1">ROUND((SUMPRODUCT((données!$L$2:$R$2=$I228)*(données!$A$3:$A$17=J$1)*(données!$B$3:$B$17=J$2)*données!$L$3:$R$17)*$J228)+(SUMPRODUCT((données!$L$2:$R$2=$I228)*(données!$A$3:$A$17=K$1)*(données!$B$3:$B$17=K$2)*données!$L$3:$R$17)*$K228)+(SUMPRODUCT((données!$L$2:$R$2=$I228)*(données!$A$3:$A$17=L$1)*(données!$B$3:$B$17=L$2)*données!$L$3:$R$17)*$L228)+(SUMPRODUCT((données!$L$2:$R$2=$I228)*(données!$A$3:$A$17=M$1)*(données!$B$3:$B$17=M$2)*données!$L$3:$R$17)*$M228)+(SUMPRODUCT((données!$L$2:$R$2=$I228)*(données!$A$3:$A$17=N$1)*(données!$B$3:$B$17=N$2)*données!$L$3:$R$17)*$N228)+(SUMPRODUCT((données!$L$2:$R$2=$I228)*(données!$A$3:$A$17=O$1)*(données!$B$3:$B$17=O$2)*données!$L$3:$R$17)*$O228)+(SUMPRODUCT((données!$L$2:$R$2=$I228)*(données!$A$3:$A$17=P$1)*(données!$B$3:$B$17=Q$2)*données!$L$3:$R$17)*$P228)+(SUMPRODUCT((données!$L$2:$R$2=$I228)*(données!$A$3:$A$17=Q$1)*(données!$B$3:$B$17=Q$2)*données!$L$3:$R$17)*$Q228)+(SUMPRODUCT((données!$L$2:$R$2=$I228)*(données!$A$3:$A$17=R$1)*(données!$B$3:$B$17=R$2)*données!$L$3:$R$17)*$R228)+(SUMPRODUCT((données!$L$2:$R$2=$I228)*(données!$A$3:$A$17=S$1)*(données!$B$3:$B$17=S$2)*données!$L$3:$R$17)*$S228)+(SUMPRODUCT((données!$L$2:$R$2=$I228)*(données!$A$3:$A$17=T$1)*(données!$B$3:$B$17=T$2)*données!$L$3:$R$17)*$T228)+(SUMPRODUCT((données!$L$2:$R$2=$I228)*(données!$A$3:$A$17=U$1)*(données!$B$3:$B$17=U$2)*données!$L$3:$R$17)*$U228)+(SUMPRODUCT((données!$L$2:$R$2=$I228)*(données!$A$3:$A$17=V$1)*(données!$B$3:$B$17=V$2)*données!$L$3:$R$17)*$V228)+(SUMPRODUCT((données!$L$2:$R$2=$I228)*(données!$A$3:$A$17=W$1)*(données!$B$3:$B$17=W$2)*données!$L$3:$R$17)*$W228)+(SUMPRODUCT((données!$L$2:$R$2=$I228)*(données!$A$3:$A$17=AA$1)*(données!$B$3:$B$17=AA$2)*données!$L$3:$R$17)*$AA228),2)</f>
        <v>0</v>
      </c>
      <c r="AE228" s="75" cm="1">
        <f t="array" aca="1" ref="AE228" ca="1">IFERROR(_xlfn.XLOOKUP(AE$1,INDIRECT("'"&amp;$A228&amp;"'!$a:$a"),INDIRECT("'"&amp;$A228&amp;"'!$f:$f"),FALSE),0)</f>
        <v>0</v>
      </c>
      <c r="AF228" s="75">
        <f t="shared" ca="1" si="44"/>
        <v>0</v>
      </c>
      <c r="AG228" s="75">
        <f t="shared" ca="1" si="45"/>
        <v>0</v>
      </c>
      <c r="AH228" s="74" cm="1">
        <f t="array" aca="1" ref="AH228" ca="1">IFERROR(_xlfn.XLOOKUP(AH$1,INDIRECT("'"&amp;$A228&amp;"'!$A:$A"),INDIRECT("'"&amp;$A228&amp;"'!$b:$b"),FALSE),0)</f>
        <v>0</v>
      </c>
      <c r="AI228" s="74">
        <f ca="1">IFERROR(_xlfn.XLOOKUP($I228,données!$A$33:$A$39,données!$D$33:$D$39,0),0)</f>
        <v>0</v>
      </c>
      <c r="AJ228" s="74">
        <f ca="1">IFERROR(_xlfn.XLOOKUP($I228,données!$A$33:$A$39,données!$E$33:$E$39,0),0)</f>
        <v>0</v>
      </c>
      <c r="AK228" s="74">
        <f ca="1">IFERROR(_xlfn.XLOOKUP($I228,données!$A$33:$A$39,données!$F$33:$F$39,0),0)</f>
        <v>0</v>
      </c>
      <c r="AL228" s="74">
        <f ca="1">IFERROR(_xlfn.XLOOKUP($I228,données!$A$33:$A$39,données!$G$33:$G$39,0),0)</f>
        <v>0</v>
      </c>
      <c r="AM228" s="74">
        <f ca="1">IFERROR(_xlfn.XLOOKUP($I228,données!$A$33:$A$39,données!$H$33:$H$39,0),0)</f>
        <v>0</v>
      </c>
      <c r="AN228" s="74"/>
      <c r="AO228" s="74"/>
      <c r="AP228" s="71"/>
      <c r="AQ228" s="82"/>
    </row>
    <row r="229" spans="1:43" s="68" customFormat="1" ht="14" x14ac:dyDescent="0.2">
      <c r="A229" s="71">
        <f t="shared" si="29"/>
        <v>225</v>
      </c>
      <c r="B229" s="71">
        <f t="shared" ca="1" si="40"/>
        <v>0</v>
      </c>
      <c r="C229" s="71">
        <f t="shared" ca="1" si="40"/>
        <v>0</v>
      </c>
      <c r="D229" s="71">
        <f t="shared" ca="1" si="40"/>
        <v>0</v>
      </c>
      <c r="E229" s="71">
        <f t="shared" ca="1" si="40"/>
        <v>0</v>
      </c>
      <c r="F229" s="71">
        <f t="shared" ca="1" si="47"/>
        <v>0</v>
      </c>
      <c r="G229" s="89">
        <f t="shared" ca="1" si="40"/>
        <v>0</v>
      </c>
      <c r="H229" s="72" cm="1">
        <f t="array" aca="1" ref="H229" ca="1">IFERROR(_xlfn.XLOOKUP(H$1,INDIRECT("'"&amp;$A229&amp;"'!$A:$A"),INDIRECT("'"&amp;$A229&amp;"'!$b:$b"),FALSE),0)</f>
        <v>0</v>
      </c>
      <c r="I229" s="71" cm="1">
        <f t="array" aca="1" ref="I229" ca="1">IFERROR(IF($H229="Oui",_xlfn.XLOOKUP(I$2,INDIRECT("'"&amp;$A229&amp;"'!$A:$A"),INDIRECT("'"&amp;$A229&amp;"'!$b:$b"),FALSE),_xlfn.XLOOKUP(I$1,INDIRECT("'"&amp;$A229&amp;"'!$C$19:$C$25"),INDIRECT("'"&amp;$A229&amp;"'!$A$19:$A$25"),données!$A$39)),0)</f>
        <v>0</v>
      </c>
      <c r="J229" s="73">
        <f t="shared" ca="1" si="42"/>
        <v>0</v>
      </c>
      <c r="K229" s="74">
        <f t="shared" ca="1" si="48"/>
        <v>0</v>
      </c>
      <c r="L229" s="74">
        <f t="shared" ca="1" si="48"/>
        <v>0</v>
      </c>
      <c r="M229" s="74">
        <f t="shared" ca="1" si="48"/>
        <v>0</v>
      </c>
      <c r="N229" s="74">
        <f t="shared" ca="1" si="48"/>
        <v>0</v>
      </c>
      <c r="O229" s="74">
        <f t="shared" ca="1" si="48"/>
        <v>0</v>
      </c>
      <c r="P229" s="74">
        <f t="shared" ca="1" si="48"/>
        <v>0</v>
      </c>
      <c r="Q229" s="74">
        <f t="shared" ca="1" si="48"/>
        <v>0</v>
      </c>
      <c r="R229" s="74">
        <f t="shared" ca="1" si="48"/>
        <v>0</v>
      </c>
      <c r="S229" s="74">
        <f t="shared" ca="1" si="48"/>
        <v>0</v>
      </c>
      <c r="T229" s="74">
        <f t="shared" ca="1" si="48"/>
        <v>0</v>
      </c>
      <c r="U229" s="74">
        <f t="shared" ca="1" si="48"/>
        <v>0</v>
      </c>
      <c r="V229" s="74">
        <f t="shared" ca="1" si="48"/>
        <v>0</v>
      </c>
      <c r="W229" s="74">
        <f t="shared" ca="1" si="48"/>
        <v>0</v>
      </c>
      <c r="X229" s="74">
        <f t="shared" ca="1" si="48"/>
        <v>0</v>
      </c>
      <c r="Y229" s="74">
        <f t="shared" ca="1" si="48"/>
        <v>0</v>
      </c>
      <c r="Z229" s="74">
        <f t="shared" ca="1" si="48"/>
        <v>0</v>
      </c>
      <c r="AA229" s="73">
        <f t="shared" ca="1" si="43"/>
        <v>0</v>
      </c>
      <c r="AB229" s="93"/>
      <c r="AC229" s="75">
        <f ca="1">ROUND(IF($H229="Oui",0,SUMIFS(données!$C$33:$C$39,données!$A$33:$A$39,$I229)),2)</f>
        <v>0</v>
      </c>
      <c r="AD229" s="75" cm="1">
        <f t="array" aca="1" ref="AD229" ca="1">ROUND((SUMPRODUCT((données!$L$2:$R$2=$I229)*(données!$A$3:$A$17=J$1)*(données!$B$3:$B$17=J$2)*données!$L$3:$R$17)*$J229)+(SUMPRODUCT((données!$L$2:$R$2=$I229)*(données!$A$3:$A$17=K$1)*(données!$B$3:$B$17=K$2)*données!$L$3:$R$17)*$K229)+(SUMPRODUCT((données!$L$2:$R$2=$I229)*(données!$A$3:$A$17=L$1)*(données!$B$3:$B$17=L$2)*données!$L$3:$R$17)*$L229)+(SUMPRODUCT((données!$L$2:$R$2=$I229)*(données!$A$3:$A$17=M$1)*(données!$B$3:$B$17=M$2)*données!$L$3:$R$17)*$M229)+(SUMPRODUCT((données!$L$2:$R$2=$I229)*(données!$A$3:$A$17=N$1)*(données!$B$3:$B$17=N$2)*données!$L$3:$R$17)*$N229)+(SUMPRODUCT((données!$L$2:$R$2=$I229)*(données!$A$3:$A$17=O$1)*(données!$B$3:$B$17=O$2)*données!$L$3:$R$17)*$O229)+(SUMPRODUCT((données!$L$2:$R$2=$I229)*(données!$A$3:$A$17=P$1)*(données!$B$3:$B$17=Q$2)*données!$L$3:$R$17)*$P229)+(SUMPRODUCT((données!$L$2:$R$2=$I229)*(données!$A$3:$A$17=Q$1)*(données!$B$3:$B$17=Q$2)*données!$L$3:$R$17)*$Q229)+(SUMPRODUCT((données!$L$2:$R$2=$I229)*(données!$A$3:$A$17=R$1)*(données!$B$3:$B$17=R$2)*données!$L$3:$R$17)*$R229)+(SUMPRODUCT((données!$L$2:$R$2=$I229)*(données!$A$3:$A$17=S$1)*(données!$B$3:$B$17=S$2)*données!$L$3:$R$17)*$S229)+(SUMPRODUCT((données!$L$2:$R$2=$I229)*(données!$A$3:$A$17=T$1)*(données!$B$3:$B$17=T$2)*données!$L$3:$R$17)*$T229)+(SUMPRODUCT((données!$L$2:$R$2=$I229)*(données!$A$3:$A$17=U$1)*(données!$B$3:$B$17=U$2)*données!$L$3:$R$17)*$U229)+(SUMPRODUCT((données!$L$2:$R$2=$I229)*(données!$A$3:$A$17=V$1)*(données!$B$3:$B$17=V$2)*données!$L$3:$R$17)*$V229)+(SUMPRODUCT((données!$L$2:$R$2=$I229)*(données!$A$3:$A$17=W$1)*(données!$B$3:$B$17=W$2)*données!$L$3:$R$17)*$W229)+(SUMPRODUCT((données!$L$2:$R$2=$I229)*(données!$A$3:$A$17=AA$1)*(données!$B$3:$B$17=AA$2)*données!$L$3:$R$17)*$AA229),2)</f>
        <v>0</v>
      </c>
      <c r="AE229" s="75" cm="1">
        <f t="array" aca="1" ref="AE229" ca="1">IFERROR(_xlfn.XLOOKUP(AE$1,INDIRECT("'"&amp;$A229&amp;"'!$a:$a"),INDIRECT("'"&amp;$A229&amp;"'!$f:$f"),FALSE),0)</f>
        <v>0</v>
      </c>
      <c r="AF229" s="75">
        <f t="shared" ca="1" si="44"/>
        <v>0</v>
      </c>
      <c r="AG229" s="75">
        <f t="shared" ca="1" si="45"/>
        <v>0</v>
      </c>
      <c r="AH229" s="74" cm="1">
        <f t="array" aca="1" ref="AH229" ca="1">IFERROR(_xlfn.XLOOKUP(AH$1,INDIRECT("'"&amp;$A229&amp;"'!$A:$A"),INDIRECT("'"&amp;$A229&amp;"'!$b:$b"),FALSE),0)</f>
        <v>0</v>
      </c>
      <c r="AI229" s="74">
        <f ca="1">IFERROR(_xlfn.XLOOKUP($I229,données!$A$33:$A$39,données!$D$33:$D$39,0),0)</f>
        <v>0</v>
      </c>
      <c r="AJ229" s="74">
        <f ca="1">IFERROR(_xlfn.XLOOKUP($I229,données!$A$33:$A$39,données!$E$33:$E$39,0),0)</f>
        <v>0</v>
      </c>
      <c r="AK229" s="74">
        <f ca="1">IFERROR(_xlfn.XLOOKUP($I229,données!$A$33:$A$39,données!$F$33:$F$39,0),0)</f>
        <v>0</v>
      </c>
      <c r="AL229" s="74">
        <f ca="1">IFERROR(_xlfn.XLOOKUP($I229,données!$A$33:$A$39,données!$G$33:$G$39,0),0)</f>
        <v>0</v>
      </c>
      <c r="AM229" s="74">
        <f ca="1">IFERROR(_xlfn.XLOOKUP($I229,données!$A$33:$A$39,données!$H$33:$H$39,0),0)</f>
        <v>0</v>
      </c>
      <c r="AN229" s="74"/>
      <c r="AO229" s="74"/>
      <c r="AP229" s="71"/>
      <c r="AQ229" s="82"/>
    </row>
    <row r="230" spans="1:43" s="68" customFormat="1" ht="14" x14ac:dyDescent="0.2">
      <c r="A230" s="71">
        <f t="shared" si="29"/>
        <v>226</v>
      </c>
      <c r="B230" s="71">
        <f t="shared" ca="1" si="40"/>
        <v>0</v>
      </c>
      <c r="C230" s="71">
        <f t="shared" ca="1" si="40"/>
        <v>0</v>
      </c>
      <c r="D230" s="71">
        <f t="shared" ca="1" si="40"/>
        <v>0</v>
      </c>
      <c r="E230" s="71">
        <f t="shared" ca="1" si="40"/>
        <v>0</v>
      </c>
      <c r="F230" s="71">
        <f t="shared" ca="1" si="47"/>
        <v>0</v>
      </c>
      <c r="G230" s="89">
        <f t="shared" ca="1" si="40"/>
        <v>0</v>
      </c>
      <c r="H230" s="72" cm="1">
        <f t="array" aca="1" ref="H230" ca="1">IFERROR(_xlfn.XLOOKUP(H$1,INDIRECT("'"&amp;$A230&amp;"'!$A:$A"),INDIRECT("'"&amp;$A230&amp;"'!$b:$b"),FALSE),0)</f>
        <v>0</v>
      </c>
      <c r="I230" s="71" cm="1">
        <f t="array" aca="1" ref="I230" ca="1">IFERROR(IF($H230="Oui",_xlfn.XLOOKUP(I$2,INDIRECT("'"&amp;$A230&amp;"'!$A:$A"),INDIRECT("'"&amp;$A230&amp;"'!$b:$b"),FALSE),_xlfn.XLOOKUP(I$1,INDIRECT("'"&amp;$A230&amp;"'!$C$19:$C$25"),INDIRECT("'"&amp;$A230&amp;"'!$A$19:$A$25"),données!$A$39)),0)</f>
        <v>0</v>
      </c>
      <c r="J230" s="73">
        <f t="shared" ca="1" si="42"/>
        <v>0</v>
      </c>
      <c r="K230" s="74">
        <f t="shared" ca="1" si="48"/>
        <v>0</v>
      </c>
      <c r="L230" s="74">
        <f t="shared" ca="1" si="48"/>
        <v>0</v>
      </c>
      <c r="M230" s="74">
        <f t="shared" ca="1" si="48"/>
        <v>0</v>
      </c>
      <c r="N230" s="74">
        <f t="shared" ca="1" si="48"/>
        <v>0</v>
      </c>
      <c r="O230" s="74">
        <f t="shared" ca="1" si="48"/>
        <v>0</v>
      </c>
      <c r="P230" s="74">
        <f t="shared" ca="1" si="48"/>
        <v>0</v>
      </c>
      <c r="Q230" s="74">
        <f t="shared" ca="1" si="48"/>
        <v>0</v>
      </c>
      <c r="R230" s="74">
        <f t="shared" ca="1" si="48"/>
        <v>0</v>
      </c>
      <c r="S230" s="74">
        <f t="shared" ca="1" si="48"/>
        <v>0</v>
      </c>
      <c r="T230" s="74">
        <f t="shared" ca="1" si="48"/>
        <v>0</v>
      </c>
      <c r="U230" s="74">
        <f t="shared" ca="1" si="48"/>
        <v>0</v>
      </c>
      <c r="V230" s="74">
        <f t="shared" ca="1" si="48"/>
        <v>0</v>
      </c>
      <c r="W230" s="74">
        <f t="shared" ca="1" si="48"/>
        <v>0</v>
      </c>
      <c r="X230" s="74">
        <f t="shared" ca="1" si="48"/>
        <v>0</v>
      </c>
      <c r="Y230" s="74">
        <f t="shared" ca="1" si="48"/>
        <v>0</v>
      </c>
      <c r="Z230" s="74">
        <f t="shared" ca="1" si="48"/>
        <v>0</v>
      </c>
      <c r="AA230" s="73">
        <f t="shared" ca="1" si="43"/>
        <v>0</v>
      </c>
      <c r="AB230" s="93"/>
      <c r="AC230" s="75">
        <f ca="1">ROUND(IF($H230="Oui",0,SUMIFS(données!$C$33:$C$39,données!$A$33:$A$39,$I230)),2)</f>
        <v>0</v>
      </c>
      <c r="AD230" s="75" cm="1">
        <f t="array" aca="1" ref="AD230" ca="1">ROUND((SUMPRODUCT((données!$L$2:$R$2=$I230)*(données!$A$3:$A$17=J$1)*(données!$B$3:$B$17=J$2)*données!$L$3:$R$17)*$J230)+(SUMPRODUCT((données!$L$2:$R$2=$I230)*(données!$A$3:$A$17=K$1)*(données!$B$3:$B$17=K$2)*données!$L$3:$R$17)*$K230)+(SUMPRODUCT((données!$L$2:$R$2=$I230)*(données!$A$3:$A$17=L$1)*(données!$B$3:$B$17=L$2)*données!$L$3:$R$17)*$L230)+(SUMPRODUCT((données!$L$2:$R$2=$I230)*(données!$A$3:$A$17=M$1)*(données!$B$3:$B$17=M$2)*données!$L$3:$R$17)*$M230)+(SUMPRODUCT((données!$L$2:$R$2=$I230)*(données!$A$3:$A$17=N$1)*(données!$B$3:$B$17=N$2)*données!$L$3:$R$17)*$N230)+(SUMPRODUCT((données!$L$2:$R$2=$I230)*(données!$A$3:$A$17=O$1)*(données!$B$3:$B$17=O$2)*données!$L$3:$R$17)*$O230)+(SUMPRODUCT((données!$L$2:$R$2=$I230)*(données!$A$3:$A$17=P$1)*(données!$B$3:$B$17=Q$2)*données!$L$3:$R$17)*$P230)+(SUMPRODUCT((données!$L$2:$R$2=$I230)*(données!$A$3:$A$17=Q$1)*(données!$B$3:$B$17=Q$2)*données!$L$3:$R$17)*$Q230)+(SUMPRODUCT((données!$L$2:$R$2=$I230)*(données!$A$3:$A$17=R$1)*(données!$B$3:$B$17=R$2)*données!$L$3:$R$17)*$R230)+(SUMPRODUCT((données!$L$2:$R$2=$I230)*(données!$A$3:$A$17=S$1)*(données!$B$3:$B$17=S$2)*données!$L$3:$R$17)*$S230)+(SUMPRODUCT((données!$L$2:$R$2=$I230)*(données!$A$3:$A$17=T$1)*(données!$B$3:$B$17=T$2)*données!$L$3:$R$17)*$T230)+(SUMPRODUCT((données!$L$2:$R$2=$I230)*(données!$A$3:$A$17=U$1)*(données!$B$3:$B$17=U$2)*données!$L$3:$R$17)*$U230)+(SUMPRODUCT((données!$L$2:$R$2=$I230)*(données!$A$3:$A$17=V$1)*(données!$B$3:$B$17=V$2)*données!$L$3:$R$17)*$V230)+(SUMPRODUCT((données!$L$2:$R$2=$I230)*(données!$A$3:$A$17=W$1)*(données!$B$3:$B$17=W$2)*données!$L$3:$R$17)*$W230)+(SUMPRODUCT((données!$L$2:$R$2=$I230)*(données!$A$3:$A$17=AA$1)*(données!$B$3:$B$17=AA$2)*données!$L$3:$R$17)*$AA230),2)</f>
        <v>0</v>
      </c>
      <c r="AE230" s="75" cm="1">
        <f t="array" aca="1" ref="AE230" ca="1">IFERROR(_xlfn.XLOOKUP(AE$1,INDIRECT("'"&amp;$A230&amp;"'!$a:$a"),INDIRECT("'"&amp;$A230&amp;"'!$f:$f"),FALSE),0)</f>
        <v>0</v>
      </c>
      <c r="AF230" s="75">
        <f t="shared" ca="1" si="44"/>
        <v>0</v>
      </c>
      <c r="AG230" s="75">
        <f t="shared" ca="1" si="45"/>
        <v>0</v>
      </c>
      <c r="AH230" s="74" cm="1">
        <f t="array" aca="1" ref="AH230" ca="1">IFERROR(_xlfn.XLOOKUP(AH$1,INDIRECT("'"&amp;$A230&amp;"'!$A:$A"),INDIRECT("'"&amp;$A230&amp;"'!$b:$b"),FALSE),0)</f>
        <v>0</v>
      </c>
      <c r="AI230" s="74">
        <f ca="1">IFERROR(_xlfn.XLOOKUP($I230,données!$A$33:$A$39,données!$D$33:$D$39,0),0)</f>
        <v>0</v>
      </c>
      <c r="AJ230" s="74">
        <f ca="1">IFERROR(_xlfn.XLOOKUP($I230,données!$A$33:$A$39,données!$E$33:$E$39,0),0)</f>
        <v>0</v>
      </c>
      <c r="AK230" s="74">
        <f ca="1">IFERROR(_xlfn.XLOOKUP($I230,données!$A$33:$A$39,données!$F$33:$F$39,0),0)</f>
        <v>0</v>
      </c>
      <c r="AL230" s="74">
        <f ca="1">IFERROR(_xlfn.XLOOKUP($I230,données!$A$33:$A$39,données!$G$33:$G$39,0),0)</f>
        <v>0</v>
      </c>
      <c r="AM230" s="74">
        <f ca="1">IFERROR(_xlfn.XLOOKUP($I230,données!$A$33:$A$39,données!$H$33:$H$39,0),0)</f>
        <v>0</v>
      </c>
      <c r="AN230" s="74"/>
      <c r="AO230" s="74"/>
      <c r="AP230" s="71"/>
      <c r="AQ230" s="82"/>
    </row>
    <row r="231" spans="1:43" s="68" customFormat="1" ht="14" x14ac:dyDescent="0.2">
      <c r="A231" s="71">
        <f t="shared" si="29"/>
        <v>227</v>
      </c>
      <c r="B231" s="71">
        <f t="shared" ca="1" si="40"/>
        <v>0</v>
      </c>
      <c r="C231" s="71">
        <f t="shared" ca="1" si="40"/>
        <v>0</v>
      </c>
      <c r="D231" s="71">
        <f t="shared" ca="1" si="40"/>
        <v>0</v>
      </c>
      <c r="E231" s="71">
        <f t="shared" ca="1" si="40"/>
        <v>0</v>
      </c>
      <c r="F231" s="71">
        <f t="shared" ca="1" si="47"/>
        <v>0</v>
      </c>
      <c r="G231" s="89">
        <f t="shared" ca="1" si="40"/>
        <v>0</v>
      </c>
      <c r="H231" s="72" cm="1">
        <f t="array" aca="1" ref="H231" ca="1">IFERROR(_xlfn.XLOOKUP(H$1,INDIRECT("'"&amp;$A231&amp;"'!$A:$A"),INDIRECT("'"&amp;$A231&amp;"'!$b:$b"),FALSE),0)</f>
        <v>0</v>
      </c>
      <c r="I231" s="71" cm="1">
        <f t="array" aca="1" ref="I231" ca="1">IFERROR(IF($H231="Oui",_xlfn.XLOOKUP(I$2,INDIRECT("'"&amp;$A231&amp;"'!$A:$A"),INDIRECT("'"&amp;$A231&amp;"'!$b:$b"),FALSE),_xlfn.XLOOKUP(I$1,INDIRECT("'"&amp;$A231&amp;"'!$C$19:$C$25"),INDIRECT("'"&amp;$A231&amp;"'!$A$19:$A$25"),données!$A$39)),0)</f>
        <v>0</v>
      </c>
      <c r="J231" s="73">
        <f t="shared" ca="1" si="42"/>
        <v>0</v>
      </c>
      <c r="K231" s="74">
        <f t="shared" ca="1" si="48"/>
        <v>0</v>
      </c>
      <c r="L231" s="74">
        <f t="shared" ca="1" si="48"/>
        <v>0</v>
      </c>
      <c r="M231" s="74">
        <f t="shared" ca="1" si="48"/>
        <v>0</v>
      </c>
      <c r="N231" s="74">
        <f t="shared" ca="1" si="48"/>
        <v>0</v>
      </c>
      <c r="O231" s="74">
        <f t="shared" ca="1" si="48"/>
        <v>0</v>
      </c>
      <c r="P231" s="74">
        <f t="shared" ca="1" si="48"/>
        <v>0</v>
      </c>
      <c r="Q231" s="74">
        <f t="shared" ca="1" si="48"/>
        <v>0</v>
      </c>
      <c r="R231" s="74">
        <f t="shared" ca="1" si="48"/>
        <v>0</v>
      </c>
      <c r="S231" s="74">
        <f t="shared" ca="1" si="48"/>
        <v>0</v>
      </c>
      <c r="T231" s="74">
        <f t="shared" ca="1" si="48"/>
        <v>0</v>
      </c>
      <c r="U231" s="74">
        <f t="shared" ca="1" si="48"/>
        <v>0</v>
      </c>
      <c r="V231" s="74">
        <f t="shared" ca="1" si="48"/>
        <v>0</v>
      </c>
      <c r="W231" s="74">
        <f t="shared" ca="1" si="48"/>
        <v>0</v>
      </c>
      <c r="X231" s="74">
        <f t="shared" ca="1" si="48"/>
        <v>0</v>
      </c>
      <c r="Y231" s="74">
        <f t="shared" ca="1" si="48"/>
        <v>0</v>
      </c>
      <c r="Z231" s="74">
        <f t="shared" ca="1" si="48"/>
        <v>0</v>
      </c>
      <c r="AA231" s="73">
        <f t="shared" ca="1" si="43"/>
        <v>0</v>
      </c>
      <c r="AB231" s="93"/>
      <c r="AC231" s="75">
        <f ca="1">ROUND(IF($H231="Oui",0,SUMIFS(données!$C$33:$C$39,données!$A$33:$A$39,$I231)),2)</f>
        <v>0</v>
      </c>
      <c r="AD231" s="75" cm="1">
        <f t="array" aca="1" ref="AD231" ca="1">ROUND((SUMPRODUCT((données!$L$2:$R$2=$I231)*(données!$A$3:$A$17=J$1)*(données!$B$3:$B$17=J$2)*données!$L$3:$R$17)*$J231)+(SUMPRODUCT((données!$L$2:$R$2=$I231)*(données!$A$3:$A$17=K$1)*(données!$B$3:$B$17=K$2)*données!$L$3:$R$17)*$K231)+(SUMPRODUCT((données!$L$2:$R$2=$I231)*(données!$A$3:$A$17=L$1)*(données!$B$3:$B$17=L$2)*données!$L$3:$R$17)*$L231)+(SUMPRODUCT((données!$L$2:$R$2=$I231)*(données!$A$3:$A$17=M$1)*(données!$B$3:$B$17=M$2)*données!$L$3:$R$17)*$M231)+(SUMPRODUCT((données!$L$2:$R$2=$I231)*(données!$A$3:$A$17=N$1)*(données!$B$3:$B$17=N$2)*données!$L$3:$R$17)*$N231)+(SUMPRODUCT((données!$L$2:$R$2=$I231)*(données!$A$3:$A$17=O$1)*(données!$B$3:$B$17=O$2)*données!$L$3:$R$17)*$O231)+(SUMPRODUCT((données!$L$2:$R$2=$I231)*(données!$A$3:$A$17=P$1)*(données!$B$3:$B$17=Q$2)*données!$L$3:$R$17)*$P231)+(SUMPRODUCT((données!$L$2:$R$2=$I231)*(données!$A$3:$A$17=Q$1)*(données!$B$3:$B$17=Q$2)*données!$L$3:$R$17)*$Q231)+(SUMPRODUCT((données!$L$2:$R$2=$I231)*(données!$A$3:$A$17=R$1)*(données!$B$3:$B$17=R$2)*données!$L$3:$R$17)*$R231)+(SUMPRODUCT((données!$L$2:$R$2=$I231)*(données!$A$3:$A$17=S$1)*(données!$B$3:$B$17=S$2)*données!$L$3:$R$17)*$S231)+(SUMPRODUCT((données!$L$2:$R$2=$I231)*(données!$A$3:$A$17=T$1)*(données!$B$3:$B$17=T$2)*données!$L$3:$R$17)*$T231)+(SUMPRODUCT((données!$L$2:$R$2=$I231)*(données!$A$3:$A$17=U$1)*(données!$B$3:$B$17=U$2)*données!$L$3:$R$17)*$U231)+(SUMPRODUCT((données!$L$2:$R$2=$I231)*(données!$A$3:$A$17=V$1)*(données!$B$3:$B$17=V$2)*données!$L$3:$R$17)*$V231)+(SUMPRODUCT((données!$L$2:$R$2=$I231)*(données!$A$3:$A$17=W$1)*(données!$B$3:$B$17=W$2)*données!$L$3:$R$17)*$W231)+(SUMPRODUCT((données!$L$2:$R$2=$I231)*(données!$A$3:$A$17=AA$1)*(données!$B$3:$B$17=AA$2)*données!$L$3:$R$17)*$AA231),2)</f>
        <v>0</v>
      </c>
      <c r="AE231" s="75" cm="1">
        <f t="array" aca="1" ref="AE231" ca="1">IFERROR(_xlfn.XLOOKUP(AE$1,INDIRECT("'"&amp;$A231&amp;"'!$a:$a"),INDIRECT("'"&amp;$A231&amp;"'!$f:$f"),FALSE),0)</f>
        <v>0</v>
      </c>
      <c r="AF231" s="75">
        <f t="shared" ca="1" si="44"/>
        <v>0</v>
      </c>
      <c r="AG231" s="75">
        <f t="shared" ca="1" si="45"/>
        <v>0</v>
      </c>
      <c r="AH231" s="74" cm="1">
        <f t="array" aca="1" ref="AH231" ca="1">IFERROR(_xlfn.XLOOKUP(AH$1,INDIRECT("'"&amp;$A231&amp;"'!$A:$A"),INDIRECT("'"&amp;$A231&amp;"'!$b:$b"),FALSE),0)</f>
        <v>0</v>
      </c>
      <c r="AI231" s="74">
        <f ca="1">IFERROR(_xlfn.XLOOKUP($I231,données!$A$33:$A$39,données!$D$33:$D$39,0),0)</f>
        <v>0</v>
      </c>
      <c r="AJ231" s="74">
        <f ca="1">IFERROR(_xlfn.XLOOKUP($I231,données!$A$33:$A$39,données!$E$33:$E$39,0),0)</f>
        <v>0</v>
      </c>
      <c r="AK231" s="74">
        <f ca="1">IFERROR(_xlfn.XLOOKUP($I231,données!$A$33:$A$39,données!$F$33:$F$39,0),0)</f>
        <v>0</v>
      </c>
      <c r="AL231" s="74">
        <f ca="1">IFERROR(_xlfn.XLOOKUP($I231,données!$A$33:$A$39,données!$G$33:$G$39,0),0)</f>
        <v>0</v>
      </c>
      <c r="AM231" s="74">
        <f ca="1">IFERROR(_xlfn.XLOOKUP($I231,données!$A$33:$A$39,données!$H$33:$H$39,0),0)</f>
        <v>0</v>
      </c>
      <c r="AN231" s="74"/>
      <c r="AO231" s="74"/>
      <c r="AP231" s="71"/>
      <c r="AQ231" s="82"/>
    </row>
    <row r="232" spans="1:43" s="68" customFormat="1" ht="14" x14ac:dyDescent="0.2">
      <c r="A232" s="71">
        <f t="shared" si="29"/>
        <v>228</v>
      </c>
      <c r="B232" s="71">
        <f t="shared" ca="1" si="40"/>
        <v>0</v>
      </c>
      <c r="C232" s="71">
        <f t="shared" ca="1" si="40"/>
        <v>0</v>
      </c>
      <c r="D232" s="71">
        <f t="shared" ca="1" si="40"/>
        <v>0</v>
      </c>
      <c r="E232" s="71">
        <f t="shared" ca="1" si="40"/>
        <v>0</v>
      </c>
      <c r="F232" s="71">
        <f t="shared" ca="1" si="47"/>
        <v>0</v>
      </c>
      <c r="G232" s="89">
        <f t="shared" ca="1" si="40"/>
        <v>0</v>
      </c>
      <c r="H232" s="72" cm="1">
        <f t="array" aca="1" ref="H232" ca="1">IFERROR(_xlfn.XLOOKUP(H$1,INDIRECT("'"&amp;$A232&amp;"'!$A:$A"),INDIRECT("'"&amp;$A232&amp;"'!$b:$b"),FALSE),0)</f>
        <v>0</v>
      </c>
      <c r="I232" s="71" cm="1">
        <f t="array" aca="1" ref="I232" ca="1">IFERROR(IF($H232="Oui",_xlfn.XLOOKUP(I$2,INDIRECT("'"&amp;$A232&amp;"'!$A:$A"),INDIRECT("'"&amp;$A232&amp;"'!$b:$b"),FALSE),_xlfn.XLOOKUP(I$1,INDIRECT("'"&amp;$A232&amp;"'!$C$19:$C$25"),INDIRECT("'"&amp;$A232&amp;"'!$A$19:$A$25"),données!$A$39)),0)</f>
        <v>0</v>
      </c>
      <c r="J232" s="73">
        <f t="shared" ca="1" si="42"/>
        <v>0</v>
      </c>
      <c r="K232" s="74">
        <f t="shared" ca="1" si="48"/>
        <v>0</v>
      </c>
      <c r="L232" s="74">
        <f t="shared" ca="1" si="48"/>
        <v>0</v>
      </c>
      <c r="M232" s="74">
        <f t="shared" ca="1" si="48"/>
        <v>0</v>
      </c>
      <c r="N232" s="74">
        <f t="shared" ca="1" si="48"/>
        <v>0</v>
      </c>
      <c r="O232" s="74">
        <f t="shared" ca="1" si="48"/>
        <v>0</v>
      </c>
      <c r="P232" s="74">
        <f t="shared" ca="1" si="48"/>
        <v>0</v>
      </c>
      <c r="Q232" s="74">
        <f t="shared" ca="1" si="48"/>
        <v>0</v>
      </c>
      <c r="R232" s="74">
        <f t="shared" ca="1" si="48"/>
        <v>0</v>
      </c>
      <c r="S232" s="74">
        <f t="shared" ca="1" si="48"/>
        <v>0</v>
      </c>
      <c r="T232" s="74">
        <f t="shared" ca="1" si="48"/>
        <v>0</v>
      </c>
      <c r="U232" s="74">
        <f t="shared" ca="1" si="48"/>
        <v>0</v>
      </c>
      <c r="V232" s="74">
        <f t="shared" ca="1" si="48"/>
        <v>0</v>
      </c>
      <c r="W232" s="74">
        <f t="shared" ca="1" si="48"/>
        <v>0</v>
      </c>
      <c r="X232" s="74">
        <f t="shared" ca="1" si="48"/>
        <v>0</v>
      </c>
      <c r="Y232" s="74">
        <f t="shared" ca="1" si="48"/>
        <v>0</v>
      </c>
      <c r="Z232" s="74">
        <f t="shared" ca="1" si="48"/>
        <v>0</v>
      </c>
      <c r="AA232" s="73">
        <f t="shared" ca="1" si="43"/>
        <v>0</v>
      </c>
      <c r="AB232" s="93"/>
      <c r="AC232" s="75">
        <f ca="1">ROUND(IF($H232="Oui",0,SUMIFS(données!$C$33:$C$39,données!$A$33:$A$39,$I232)),2)</f>
        <v>0</v>
      </c>
      <c r="AD232" s="75" cm="1">
        <f t="array" aca="1" ref="AD232" ca="1">ROUND((SUMPRODUCT((données!$L$2:$R$2=$I232)*(données!$A$3:$A$17=J$1)*(données!$B$3:$B$17=J$2)*données!$L$3:$R$17)*$J232)+(SUMPRODUCT((données!$L$2:$R$2=$I232)*(données!$A$3:$A$17=K$1)*(données!$B$3:$B$17=K$2)*données!$L$3:$R$17)*$K232)+(SUMPRODUCT((données!$L$2:$R$2=$I232)*(données!$A$3:$A$17=L$1)*(données!$B$3:$B$17=L$2)*données!$L$3:$R$17)*$L232)+(SUMPRODUCT((données!$L$2:$R$2=$I232)*(données!$A$3:$A$17=M$1)*(données!$B$3:$B$17=M$2)*données!$L$3:$R$17)*$M232)+(SUMPRODUCT((données!$L$2:$R$2=$I232)*(données!$A$3:$A$17=N$1)*(données!$B$3:$B$17=N$2)*données!$L$3:$R$17)*$N232)+(SUMPRODUCT((données!$L$2:$R$2=$I232)*(données!$A$3:$A$17=O$1)*(données!$B$3:$B$17=O$2)*données!$L$3:$R$17)*$O232)+(SUMPRODUCT((données!$L$2:$R$2=$I232)*(données!$A$3:$A$17=P$1)*(données!$B$3:$B$17=Q$2)*données!$L$3:$R$17)*$P232)+(SUMPRODUCT((données!$L$2:$R$2=$I232)*(données!$A$3:$A$17=Q$1)*(données!$B$3:$B$17=Q$2)*données!$L$3:$R$17)*$Q232)+(SUMPRODUCT((données!$L$2:$R$2=$I232)*(données!$A$3:$A$17=R$1)*(données!$B$3:$B$17=R$2)*données!$L$3:$R$17)*$R232)+(SUMPRODUCT((données!$L$2:$R$2=$I232)*(données!$A$3:$A$17=S$1)*(données!$B$3:$B$17=S$2)*données!$L$3:$R$17)*$S232)+(SUMPRODUCT((données!$L$2:$R$2=$I232)*(données!$A$3:$A$17=T$1)*(données!$B$3:$B$17=T$2)*données!$L$3:$R$17)*$T232)+(SUMPRODUCT((données!$L$2:$R$2=$I232)*(données!$A$3:$A$17=U$1)*(données!$B$3:$B$17=U$2)*données!$L$3:$R$17)*$U232)+(SUMPRODUCT((données!$L$2:$R$2=$I232)*(données!$A$3:$A$17=V$1)*(données!$B$3:$B$17=V$2)*données!$L$3:$R$17)*$V232)+(SUMPRODUCT((données!$L$2:$R$2=$I232)*(données!$A$3:$A$17=W$1)*(données!$B$3:$B$17=W$2)*données!$L$3:$R$17)*$W232)+(SUMPRODUCT((données!$L$2:$R$2=$I232)*(données!$A$3:$A$17=AA$1)*(données!$B$3:$B$17=AA$2)*données!$L$3:$R$17)*$AA232),2)</f>
        <v>0</v>
      </c>
      <c r="AE232" s="75" cm="1">
        <f t="array" aca="1" ref="AE232" ca="1">IFERROR(_xlfn.XLOOKUP(AE$1,INDIRECT("'"&amp;$A232&amp;"'!$a:$a"),INDIRECT("'"&amp;$A232&amp;"'!$f:$f"),FALSE),0)</f>
        <v>0</v>
      </c>
      <c r="AF232" s="75">
        <f t="shared" ca="1" si="44"/>
        <v>0</v>
      </c>
      <c r="AG232" s="75">
        <f t="shared" ca="1" si="45"/>
        <v>0</v>
      </c>
      <c r="AH232" s="74" cm="1">
        <f t="array" aca="1" ref="AH232" ca="1">IFERROR(_xlfn.XLOOKUP(AH$1,INDIRECT("'"&amp;$A232&amp;"'!$A:$A"),INDIRECT("'"&amp;$A232&amp;"'!$b:$b"),FALSE),0)</f>
        <v>0</v>
      </c>
      <c r="AI232" s="74">
        <f ca="1">IFERROR(_xlfn.XLOOKUP($I232,données!$A$33:$A$39,données!$D$33:$D$39,0),0)</f>
        <v>0</v>
      </c>
      <c r="AJ232" s="74">
        <f ca="1">IFERROR(_xlfn.XLOOKUP($I232,données!$A$33:$A$39,données!$E$33:$E$39,0),0)</f>
        <v>0</v>
      </c>
      <c r="AK232" s="74">
        <f ca="1">IFERROR(_xlfn.XLOOKUP($I232,données!$A$33:$A$39,données!$F$33:$F$39,0),0)</f>
        <v>0</v>
      </c>
      <c r="AL232" s="74">
        <f ca="1">IFERROR(_xlfn.XLOOKUP($I232,données!$A$33:$A$39,données!$G$33:$G$39,0),0)</f>
        <v>0</v>
      </c>
      <c r="AM232" s="74">
        <f ca="1">IFERROR(_xlfn.XLOOKUP($I232,données!$A$33:$A$39,données!$H$33:$H$39,0),0)</f>
        <v>0</v>
      </c>
      <c r="AN232" s="74"/>
      <c r="AO232" s="74"/>
      <c r="AP232" s="71"/>
      <c r="AQ232" s="82"/>
    </row>
    <row r="233" spans="1:43" s="68" customFormat="1" ht="14" x14ac:dyDescent="0.2">
      <c r="A233" s="71">
        <f t="shared" si="29"/>
        <v>229</v>
      </c>
      <c r="B233" s="71">
        <f t="shared" ca="1" si="40"/>
        <v>0</v>
      </c>
      <c r="C233" s="71">
        <f t="shared" ca="1" si="40"/>
        <v>0</v>
      </c>
      <c r="D233" s="71">
        <f t="shared" ca="1" si="40"/>
        <v>0</v>
      </c>
      <c r="E233" s="71">
        <f t="shared" ca="1" si="40"/>
        <v>0</v>
      </c>
      <c r="F233" s="71">
        <f t="shared" ca="1" si="47"/>
        <v>0</v>
      </c>
      <c r="G233" s="89">
        <f t="shared" ca="1" si="40"/>
        <v>0</v>
      </c>
      <c r="H233" s="72" cm="1">
        <f t="array" aca="1" ref="H233" ca="1">IFERROR(_xlfn.XLOOKUP(H$1,INDIRECT("'"&amp;$A233&amp;"'!$A:$A"),INDIRECT("'"&amp;$A233&amp;"'!$b:$b"),FALSE),0)</f>
        <v>0</v>
      </c>
      <c r="I233" s="71" cm="1">
        <f t="array" aca="1" ref="I233" ca="1">IFERROR(IF($H233="Oui",_xlfn.XLOOKUP(I$2,INDIRECT("'"&amp;$A233&amp;"'!$A:$A"),INDIRECT("'"&amp;$A233&amp;"'!$b:$b"),FALSE),_xlfn.XLOOKUP(I$1,INDIRECT("'"&amp;$A233&amp;"'!$C$19:$C$25"),INDIRECT("'"&amp;$A233&amp;"'!$A$19:$A$25"),données!$A$39)),0)</f>
        <v>0</v>
      </c>
      <c r="J233" s="73">
        <f t="shared" ca="1" si="42"/>
        <v>0</v>
      </c>
      <c r="K233" s="74">
        <f t="shared" ca="1" si="48"/>
        <v>0</v>
      </c>
      <c r="L233" s="74">
        <f t="shared" ca="1" si="48"/>
        <v>0</v>
      </c>
      <c r="M233" s="74">
        <f t="shared" ca="1" si="48"/>
        <v>0</v>
      </c>
      <c r="N233" s="74">
        <f t="shared" ca="1" si="48"/>
        <v>0</v>
      </c>
      <c r="O233" s="74">
        <f t="shared" ca="1" si="48"/>
        <v>0</v>
      </c>
      <c r="P233" s="74">
        <f t="shared" ca="1" si="48"/>
        <v>0</v>
      </c>
      <c r="Q233" s="74">
        <f t="shared" ca="1" si="48"/>
        <v>0</v>
      </c>
      <c r="R233" s="74">
        <f t="shared" ca="1" si="48"/>
        <v>0</v>
      </c>
      <c r="S233" s="74">
        <f t="shared" ca="1" si="48"/>
        <v>0</v>
      </c>
      <c r="T233" s="74">
        <f t="shared" ca="1" si="48"/>
        <v>0</v>
      </c>
      <c r="U233" s="74">
        <f t="shared" ca="1" si="48"/>
        <v>0</v>
      </c>
      <c r="V233" s="74">
        <f t="shared" ca="1" si="48"/>
        <v>0</v>
      </c>
      <c r="W233" s="74">
        <f t="shared" ca="1" si="48"/>
        <v>0</v>
      </c>
      <c r="X233" s="74">
        <f t="shared" ca="1" si="48"/>
        <v>0</v>
      </c>
      <c r="Y233" s="74">
        <f t="shared" ca="1" si="48"/>
        <v>0</v>
      </c>
      <c r="Z233" s="74">
        <f t="shared" ca="1" si="48"/>
        <v>0</v>
      </c>
      <c r="AA233" s="73">
        <f t="shared" ca="1" si="43"/>
        <v>0</v>
      </c>
      <c r="AB233" s="93"/>
      <c r="AC233" s="75">
        <f ca="1">ROUND(IF($H233="Oui",0,SUMIFS(données!$C$33:$C$39,données!$A$33:$A$39,$I233)),2)</f>
        <v>0</v>
      </c>
      <c r="AD233" s="75" cm="1">
        <f t="array" aca="1" ref="AD233" ca="1">ROUND((SUMPRODUCT((données!$L$2:$R$2=$I233)*(données!$A$3:$A$17=J$1)*(données!$B$3:$B$17=J$2)*données!$L$3:$R$17)*$J233)+(SUMPRODUCT((données!$L$2:$R$2=$I233)*(données!$A$3:$A$17=K$1)*(données!$B$3:$B$17=K$2)*données!$L$3:$R$17)*$K233)+(SUMPRODUCT((données!$L$2:$R$2=$I233)*(données!$A$3:$A$17=L$1)*(données!$B$3:$B$17=L$2)*données!$L$3:$R$17)*$L233)+(SUMPRODUCT((données!$L$2:$R$2=$I233)*(données!$A$3:$A$17=M$1)*(données!$B$3:$B$17=M$2)*données!$L$3:$R$17)*$M233)+(SUMPRODUCT((données!$L$2:$R$2=$I233)*(données!$A$3:$A$17=N$1)*(données!$B$3:$B$17=N$2)*données!$L$3:$R$17)*$N233)+(SUMPRODUCT((données!$L$2:$R$2=$I233)*(données!$A$3:$A$17=O$1)*(données!$B$3:$B$17=O$2)*données!$L$3:$R$17)*$O233)+(SUMPRODUCT((données!$L$2:$R$2=$I233)*(données!$A$3:$A$17=P$1)*(données!$B$3:$B$17=Q$2)*données!$L$3:$R$17)*$P233)+(SUMPRODUCT((données!$L$2:$R$2=$I233)*(données!$A$3:$A$17=Q$1)*(données!$B$3:$B$17=Q$2)*données!$L$3:$R$17)*$Q233)+(SUMPRODUCT((données!$L$2:$R$2=$I233)*(données!$A$3:$A$17=R$1)*(données!$B$3:$B$17=R$2)*données!$L$3:$R$17)*$R233)+(SUMPRODUCT((données!$L$2:$R$2=$I233)*(données!$A$3:$A$17=S$1)*(données!$B$3:$B$17=S$2)*données!$L$3:$R$17)*$S233)+(SUMPRODUCT((données!$L$2:$R$2=$I233)*(données!$A$3:$A$17=T$1)*(données!$B$3:$B$17=T$2)*données!$L$3:$R$17)*$T233)+(SUMPRODUCT((données!$L$2:$R$2=$I233)*(données!$A$3:$A$17=U$1)*(données!$B$3:$B$17=U$2)*données!$L$3:$R$17)*$U233)+(SUMPRODUCT((données!$L$2:$R$2=$I233)*(données!$A$3:$A$17=V$1)*(données!$B$3:$B$17=V$2)*données!$L$3:$R$17)*$V233)+(SUMPRODUCT((données!$L$2:$R$2=$I233)*(données!$A$3:$A$17=W$1)*(données!$B$3:$B$17=W$2)*données!$L$3:$R$17)*$W233)+(SUMPRODUCT((données!$L$2:$R$2=$I233)*(données!$A$3:$A$17=AA$1)*(données!$B$3:$B$17=AA$2)*données!$L$3:$R$17)*$AA233),2)</f>
        <v>0</v>
      </c>
      <c r="AE233" s="75" cm="1">
        <f t="array" aca="1" ref="AE233" ca="1">IFERROR(_xlfn.XLOOKUP(AE$1,INDIRECT("'"&amp;$A233&amp;"'!$a:$a"),INDIRECT("'"&amp;$A233&amp;"'!$f:$f"),FALSE),0)</f>
        <v>0</v>
      </c>
      <c r="AF233" s="75">
        <f t="shared" ca="1" si="44"/>
        <v>0</v>
      </c>
      <c r="AG233" s="75">
        <f t="shared" ca="1" si="45"/>
        <v>0</v>
      </c>
      <c r="AH233" s="74" cm="1">
        <f t="array" aca="1" ref="AH233" ca="1">IFERROR(_xlfn.XLOOKUP(AH$1,INDIRECT("'"&amp;$A233&amp;"'!$A:$A"),INDIRECT("'"&amp;$A233&amp;"'!$b:$b"),FALSE),0)</f>
        <v>0</v>
      </c>
      <c r="AI233" s="74">
        <f ca="1">IFERROR(_xlfn.XLOOKUP($I233,données!$A$33:$A$39,données!$D$33:$D$39,0),0)</f>
        <v>0</v>
      </c>
      <c r="AJ233" s="74">
        <f ca="1">IFERROR(_xlfn.XLOOKUP($I233,données!$A$33:$A$39,données!$E$33:$E$39,0),0)</f>
        <v>0</v>
      </c>
      <c r="AK233" s="74">
        <f ca="1">IFERROR(_xlfn.XLOOKUP($I233,données!$A$33:$A$39,données!$F$33:$F$39,0),0)</f>
        <v>0</v>
      </c>
      <c r="AL233" s="74">
        <f ca="1">IFERROR(_xlfn.XLOOKUP($I233,données!$A$33:$A$39,données!$G$33:$G$39,0),0)</f>
        <v>0</v>
      </c>
      <c r="AM233" s="74">
        <f ca="1">IFERROR(_xlfn.XLOOKUP($I233,données!$A$33:$A$39,données!$H$33:$H$39,0),0)</f>
        <v>0</v>
      </c>
      <c r="AN233" s="74"/>
      <c r="AO233" s="74"/>
      <c r="AP233" s="71"/>
      <c r="AQ233" s="82"/>
    </row>
    <row r="234" spans="1:43" s="68" customFormat="1" ht="14" x14ac:dyDescent="0.2">
      <c r="A234" s="71">
        <f t="shared" si="29"/>
        <v>230</v>
      </c>
      <c r="B234" s="71">
        <f t="shared" ca="1" si="40"/>
        <v>0</v>
      </c>
      <c r="C234" s="71">
        <f t="shared" ca="1" si="40"/>
        <v>0</v>
      </c>
      <c r="D234" s="71">
        <f t="shared" ca="1" si="40"/>
        <v>0</v>
      </c>
      <c r="E234" s="71">
        <f t="shared" ca="1" si="40"/>
        <v>0</v>
      </c>
      <c r="F234" s="71">
        <f t="shared" ca="1" si="47"/>
        <v>0</v>
      </c>
      <c r="G234" s="89">
        <f t="shared" ca="1" si="40"/>
        <v>0</v>
      </c>
      <c r="H234" s="72" cm="1">
        <f t="array" aca="1" ref="H234" ca="1">IFERROR(_xlfn.XLOOKUP(H$1,INDIRECT("'"&amp;$A234&amp;"'!$A:$A"),INDIRECT("'"&amp;$A234&amp;"'!$b:$b"),FALSE),0)</f>
        <v>0</v>
      </c>
      <c r="I234" s="71" cm="1">
        <f t="array" aca="1" ref="I234" ca="1">IFERROR(IF($H234="Oui",_xlfn.XLOOKUP(I$2,INDIRECT("'"&amp;$A234&amp;"'!$A:$A"),INDIRECT("'"&amp;$A234&amp;"'!$b:$b"),FALSE),_xlfn.XLOOKUP(I$1,INDIRECT("'"&amp;$A234&amp;"'!$C$19:$C$25"),INDIRECT("'"&amp;$A234&amp;"'!$A$19:$A$25"),données!$A$39)),0)</f>
        <v>0</v>
      </c>
      <c r="J234" s="73">
        <f t="shared" ca="1" si="42"/>
        <v>0</v>
      </c>
      <c r="K234" s="74">
        <f t="shared" ca="1" si="48"/>
        <v>0</v>
      </c>
      <c r="L234" s="74">
        <f t="shared" ca="1" si="48"/>
        <v>0</v>
      </c>
      <c r="M234" s="74">
        <f t="shared" ca="1" si="48"/>
        <v>0</v>
      </c>
      <c r="N234" s="74">
        <f t="shared" ca="1" si="48"/>
        <v>0</v>
      </c>
      <c r="O234" s="74">
        <f t="shared" ca="1" si="48"/>
        <v>0</v>
      </c>
      <c r="P234" s="74">
        <f t="shared" ca="1" si="48"/>
        <v>0</v>
      </c>
      <c r="Q234" s="74">
        <f t="shared" ca="1" si="48"/>
        <v>0</v>
      </c>
      <c r="R234" s="74">
        <f t="shared" ca="1" si="48"/>
        <v>0</v>
      </c>
      <c r="S234" s="74">
        <f t="shared" ca="1" si="48"/>
        <v>0</v>
      </c>
      <c r="T234" s="74">
        <f t="shared" ca="1" si="48"/>
        <v>0</v>
      </c>
      <c r="U234" s="74">
        <f t="shared" ca="1" si="48"/>
        <v>0</v>
      </c>
      <c r="V234" s="74">
        <f t="shared" ca="1" si="48"/>
        <v>0</v>
      </c>
      <c r="W234" s="74">
        <f t="shared" ca="1" si="48"/>
        <v>0</v>
      </c>
      <c r="X234" s="74">
        <f t="shared" ca="1" si="48"/>
        <v>0</v>
      </c>
      <c r="Y234" s="74">
        <f t="shared" ca="1" si="48"/>
        <v>0</v>
      </c>
      <c r="Z234" s="74">
        <f t="shared" ca="1" si="48"/>
        <v>0</v>
      </c>
      <c r="AA234" s="73">
        <f t="shared" ca="1" si="43"/>
        <v>0</v>
      </c>
      <c r="AB234" s="93"/>
      <c r="AC234" s="75">
        <f ca="1">ROUND(IF($H234="Oui",0,SUMIFS(données!$C$33:$C$39,données!$A$33:$A$39,$I234)),2)</f>
        <v>0</v>
      </c>
      <c r="AD234" s="75" cm="1">
        <f t="array" aca="1" ref="AD234" ca="1">ROUND((SUMPRODUCT((données!$L$2:$R$2=$I234)*(données!$A$3:$A$17=J$1)*(données!$B$3:$B$17=J$2)*données!$L$3:$R$17)*$J234)+(SUMPRODUCT((données!$L$2:$R$2=$I234)*(données!$A$3:$A$17=K$1)*(données!$B$3:$B$17=K$2)*données!$L$3:$R$17)*$K234)+(SUMPRODUCT((données!$L$2:$R$2=$I234)*(données!$A$3:$A$17=L$1)*(données!$B$3:$B$17=L$2)*données!$L$3:$R$17)*$L234)+(SUMPRODUCT((données!$L$2:$R$2=$I234)*(données!$A$3:$A$17=M$1)*(données!$B$3:$B$17=M$2)*données!$L$3:$R$17)*$M234)+(SUMPRODUCT((données!$L$2:$R$2=$I234)*(données!$A$3:$A$17=N$1)*(données!$B$3:$B$17=N$2)*données!$L$3:$R$17)*$N234)+(SUMPRODUCT((données!$L$2:$R$2=$I234)*(données!$A$3:$A$17=O$1)*(données!$B$3:$B$17=O$2)*données!$L$3:$R$17)*$O234)+(SUMPRODUCT((données!$L$2:$R$2=$I234)*(données!$A$3:$A$17=P$1)*(données!$B$3:$B$17=Q$2)*données!$L$3:$R$17)*$P234)+(SUMPRODUCT((données!$L$2:$R$2=$I234)*(données!$A$3:$A$17=Q$1)*(données!$B$3:$B$17=Q$2)*données!$L$3:$R$17)*$Q234)+(SUMPRODUCT((données!$L$2:$R$2=$I234)*(données!$A$3:$A$17=R$1)*(données!$B$3:$B$17=R$2)*données!$L$3:$R$17)*$R234)+(SUMPRODUCT((données!$L$2:$R$2=$I234)*(données!$A$3:$A$17=S$1)*(données!$B$3:$B$17=S$2)*données!$L$3:$R$17)*$S234)+(SUMPRODUCT((données!$L$2:$R$2=$I234)*(données!$A$3:$A$17=T$1)*(données!$B$3:$B$17=T$2)*données!$L$3:$R$17)*$T234)+(SUMPRODUCT((données!$L$2:$R$2=$I234)*(données!$A$3:$A$17=U$1)*(données!$B$3:$B$17=U$2)*données!$L$3:$R$17)*$U234)+(SUMPRODUCT((données!$L$2:$R$2=$I234)*(données!$A$3:$A$17=V$1)*(données!$B$3:$B$17=V$2)*données!$L$3:$R$17)*$V234)+(SUMPRODUCT((données!$L$2:$R$2=$I234)*(données!$A$3:$A$17=W$1)*(données!$B$3:$B$17=W$2)*données!$L$3:$R$17)*$W234)+(SUMPRODUCT((données!$L$2:$R$2=$I234)*(données!$A$3:$A$17=AA$1)*(données!$B$3:$B$17=AA$2)*données!$L$3:$R$17)*$AA234),2)</f>
        <v>0</v>
      </c>
      <c r="AE234" s="75" cm="1">
        <f t="array" aca="1" ref="AE234" ca="1">IFERROR(_xlfn.XLOOKUP(AE$1,INDIRECT("'"&amp;$A234&amp;"'!$a:$a"),INDIRECT("'"&amp;$A234&amp;"'!$f:$f"),FALSE),0)</f>
        <v>0</v>
      </c>
      <c r="AF234" s="75">
        <f t="shared" ca="1" si="44"/>
        <v>0</v>
      </c>
      <c r="AG234" s="75">
        <f t="shared" ca="1" si="45"/>
        <v>0</v>
      </c>
      <c r="AH234" s="74" cm="1">
        <f t="array" aca="1" ref="AH234" ca="1">IFERROR(_xlfn.XLOOKUP(AH$1,INDIRECT("'"&amp;$A234&amp;"'!$A:$A"),INDIRECT("'"&amp;$A234&amp;"'!$b:$b"),FALSE),0)</f>
        <v>0</v>
      </c>
      <c r="AI234" s="74">
        <f ca="1">IFERROR(_xlfn.XLOOKUP($I234,données!$A$33:$A$39,données!$D$33:$D$39,0),0)</f>
        <v>0</v>
      </c>
      <c r="AJ234" s="74">
        <f ca="1">IFERROR(_xlfn.XLOOKUP($I234,données!$A$33:$A$39,données!$E$33:$E$39,0),0)</f>
        <v>0</v>
      </c>
      <c r="AK234" s="74">
        <f ca="1">IFERROR(_xlfn.XLOOKUP($I234,données!$A$33:$A$39,données!$F$33:$F$39,0),0)</f>
        <v>0</v>
      </c>
      <c r="AL234" s="74">
        <f ca="1">IFERROR(_xlfn.XLOOKUP($I234,données!$A$33:$A$39,données!$G$33:$G$39,0),0)</f>
        <v>0</v>
      </c>
      <c r="AM234" s="74">
        <f ca="1">IFERROR(_xlfn.XLOOKUP($I234,données!$A$33:$A$39,données!$H$33:$H$39,0),0)</f>
        <v>0</v>
      </c>
      <c r="AN234" s="74"/>
      <c r="AO234" s="74"/>
      <c r="AP234" s="71"/>
      <c r="AQ234" s="82"/>
    </row>
    <row r="235" spans="1:43" s="68" customFormat="1" ht="14" x14ac:dyDescent="0.2">
      <c r="A235" s="71">
        <f t="shared" si="29"/>
        <v>231</v>
      </c>
      <c r="B235" s="71">
        <f t="shared" ca="1" si="40"/>
        <v>0</v>
      </c>
      <c r="C235" s="71">
        <f t="shared" ca="1" si="40"/>
        <v>0</v>
      </c>
      <c r="D235" s="71">
        <f t="shared" ca="1" si="40"/>
        <v>0</v>
      </c>
      <c r="E235" s="71">
        <f t="shared" ca="1" si="40"/>
        <v>0</v>
      </c>
      <c r="F235" s="71">
        <f t="shared" ca="1" si="47"/>
        <v>0</v>
      </c>
      <c r="G235" s="89">
        <f t="shared" ca="1" si="40"/>
        <v>0</v>
      </c>
      <c r="H235" s="72" cm="1">
        <f t="array" aca="1" ref="H235" ca="1">IFERROR(_xlfn.XLOOKUP(H$1,INDIRECT("'"&amp;$A235&amp;"'!$A:$A"),INDIRECT("'"&amp;$A235&amp;"'!$b:$b"),FALSE),0)</f>
        <v>0</v>
      </c>
      <c r="I235" s="71" cm="1">
        <f t="array" aca="1" ref="I235" ca="1">IFERROR(IF($H235="Oui",_xlfn.XLOOKUP(I$2,INDIRECT("'"&amp;$A235&amp;"'!$A:$A"),INDIRECT("'"&amp;$A235&amp;"'!$b:$b"),FALSE),_xlfn.XLOOKUP(I$1,INDIRECT("'"&amp;$A235&amp;"'!$C$19:$C$25"),INDIRECT("'"&amp;$A235&amp;"'!$A$19:$A$25"),données!$A$39)),0)</f>
        <v>0</v>
      </c>
      <c r="J235" s="73">
        <f t="shared" ca="1" si="42"/>
        <v>0</v>
      </c>
      <c r="K235" s="74">
        <f t="shared" ca="1" si="48"/>
        <v>0</v>
      </c>
      <c r="L235" s="74">
        <f t="shared" ca="1" si="48"/>
        <v>0</v>
      </c>
      <c r="M235" s="74">
        <f t="shared" ca="1" si="48"/>
        <v>0</v>
      </c>
      <c r="N235" s="74">
        <f t="shared" ca="1" si="48"/>
        <v>0</v>
      </c>
      <c r="O235" s="74">
        <f t="shared" ca="1" si="48"/>
        <v>0</v>
      </c>
      <c r="P235" s="74">
        <f t="shared" ca="1" si="48"/>
        <v>0</v>
      </c>
      <c r="Q235" s="74">
        <f t="shared" ca="1" si="48"/>
        <v>0</v>
      </c>
      <c r="R235" s="74">
        <f t="shared" ca="1" si="48"/>
        <v>0</v>
      </c>
      <c r="S235" s="74">
        <f t="shared" ca="1" si="48"/>
        <v>0</v>
      </c>
      <c r="T235" s="74">
        <f t="shared" ca="1" si="48"/>
        <v>0</v>
      </c>
      <c r="U235" s="74">
        <f t="shared" ca="1" si="48"/>
        <v>0</v>
      </c>
      <c r="V235" s="74">
        <f t="shared" ca="1" si="48"/>
        <v>0</v>
      </c>
      <c r="W235" s="74">
        <f t="shared" ca="1" si="48"/>
        <v>0</v>
      </c>
      <c r="X235" s="74">
        <f t="shared" ca="1" si="48"/>
        <v>0</v>
      </c>
      <c r="Y235" s="74">
        <f t="shared" ca="1" si="48"/>
        <v>0</v>
      </c>
      <c r="Z235" s="74">
        <f t="shared" ca="1" si="48"/>
        <v>0</v>
      </c>
      <c r="AA235" s="73">
        <f t="shared" ca="1" si="43"/>
        <v>0</v>
      </c>
      <c r="AB235" s="93"/>
      <c r="AC235" s="75">
        <f ca="1">ROUND(IF($H235="Oui",0,SUMIFS(données!$C$33:$C$39,données!$A$33:$A$39,$I235)),2)</f>
        <v>0</v>
      </c>
      <c r="AD235" s="75" cm="1">
        <f t="array" aca="1" ref="AD235" ca="1">ROUND((SUMPRODUCT((données!$L$2:$R$2=$I235)*(données!$A$3:$A$17=J$1)*(données!$B$3:$B$17=J$2)*données!$L$3:$R$17)*$J235)+(SUMPRODUCT((données!$L$2:$R$2=$I235)*(données!$A$3:$A$17=K$1)*(données!$B$3:$B$17=K$2)*données!$L$3:$R$17)*$K235)+(SUMPRODUCT((données!$L$2:$R$2=$I235)*(données!$A$3:$A$17=L$1)*(données!$B$3:$B$17=L$2)*données!$L$3:$R$17)*$L235)+(SUMPRODUCT((données!$L$2:$R$2=$I235)*(données!$A$3:$A$17=M$1)*(données!$B$3:$B$17=M$2)*données!$L$3:$R$17)*$M235)+(SUMPRODUCT((données!$L$2:$R$2=$I235)*(données!$A$3:$A$17=N$1)*(données!$B$3:$B$17=N$2)*données!$L$3:$R$17)*$N235)+(SUMPRODUCT((données!$L$2:$R$2=$I235)*(données!$A$3:$A$17=O$1)*(données!$B$3:$B$17=O$2)*données!$L$3:$R$17)*$O235)+(SUMPRODUCT((données!$L$2:$R$2=$I235)*(données!$A$3:$A$17=P$1)*(données!$B$3:$B$17=Q$2)*données!$L$3:$R$17)*$P235)+(SUMPRODUCT((données!$L$2:$R$2=$I235)*(données!$A$3:$A$17=Q$1)*(données!$B$3:$B$17=Q$2)*données!$L$3:$R$17)*$Q235)+(SUMPRODUCT((données!$L$2:$R$2=$I235)*(données!$A$3:$A$17=R$1)*(données!$B$3:$B$17=R$2)*données!$L$3:$R$17)*$R235)+(SUMPRODUCT((données!$L$2:$R$2=$I235)*(données!$A$3:$A$17=S$1)*(données!$B$3:$B$17=S$2)*données!$L$3:$R$17)*$S235)+(SUMPRODUCT((données!$L$2:$R$2=$I235)*(données!$A$3:$A$17=T$1)*(données!$B$3:$B$17=T$2)*données!$L$3:$R$17)*$T235)+(SUMPRODUCT((données!$L$2:$R$2=$I235)*(données!$A$3:$A$17=U$1)*(données!$B$3:$B$17=U$2)*données!$L$3:$R$17)*$U235)+(SUMPRODUCT((données!$L$2:$R$2=$I235)*(données!$A$3:$A$17=V$1)*(données!$B$3:$B$17=V$2)*données!$L$3:$R$17)*$V235)+(SUMPRODUCT((données!$L$2:$R$2=$I235)*(données!$A$3:$A$17=W$1)*(données!$B$3:$B$17=W$2)*données!$L$3:$R$17)*$W235)+(SUMPRODUCT((données!$L$2:$R$2=$I235)*(données!$A$3:$A$17=AA$1)*(données!$B$3:$B$17=AA$2)*données!$L$3:$R$17)*$AA235),2)</f>
        <v>0</v>
      </c>
      <c r="AE235" s="75" cm="1">
        <f t="array" aca="1" ref="AE235" ca="1">IFERROR(_xlfn.XLOOKUP(AE$1,INDIRECT("'"&amp;$A235&amp;"'!$a:$a"),INDIRECT("'"&amp;$A235&amp;"'!$f:$f"),FALSE),0)</f>
        <v>0</v>
      </c>
      <c r="AF235" s="75">
        <f t="shared" ca="1" si="44"/>
        <v>0</v>
      </c>
      <c r="AG235" s="75">
        <f t="shared" ca="1" si="45"/>
        <v>0</v>
      </c>
      <c r="AH235" s="74" cm="1">
        <f t="array" aca="1" ref="AH235" ca="1">IFERROR(_xlfn.XLOOKUP(AH$1,INDIRECT("'"&amp;$A235&amp;"'!$A:$A"),INDIRECT("'"&amp;$A235&amp;"'!$b:$b"),FALSE),0)</f>
        <v>0</v>
      </c>
      <c r="AI235" s="74">
        <f ca="1">IFERROR(_xlfn.XLOOKUP($I235,données!$A$33:$A$39,données!$D$33:$D$39,0),0)</f>
        <v>0</v>
      </c>
      <c r="AJ235" s="74">
        <f ca="1">IFERROR(_xlfn.XLOOKUP($I235,données!$A$33:$A$39,données!$E$33:$E$39,0),0)</f>
        <v>0</v>
      </c>
      <c r="AK235" s="74">
        <f ca="1">IFERROR(_xlfn.XLOOKUP($I235,données!$A$33:$A$39,données!$F$33:$F$39,0),0)</f>
        <v>0</v>
      </c>
      <c r="AL235" s="74">
        <f ca="1">IFERROR(_xlfn.XLOOKUP($I235,données!$A$33:$A$39,données!$G$33:$G$39,0),0)</f>
        <v>0</v>
      </c>
      <c r="AM235" s="74">
        <f ca="1">IFERROR(_xlfn.XLOOKUP($I235,données!$A$33:$A$39,données!$H$33:$H$39,0),0)</f>
        <v>0</v>
      </c>
      <c r="AN235" s="74"/>
      <c r="AO235" s="74"/>
      <c r="AP235" s="71"/>
      <c r="AQ235" s="82"/>
    </row>
    <row r="236" spans="1:43" s="68" customFormat="1" ht="14" x14ac:dyDescent="0.2">
      <c r="A236" s="71">
        <f t="shared" si="29"/>
        <v>232</v>
      </c>
      <c r="B236" s="71">
        <f t="shared" ca="1" si="40"/>
        <v>0</v>
      </c>
      <c r="C236" s="71">
        <f t="shared" ca="1" si="40"/>
        <v>0</v>
      </c>
      <c r="D236" s="71">
        <f t="shared" ca="1" si="40"/>
        <v>0</v>
      </c>
      <c r="E236" s="71">
        <f t="shared" ca="1" si="40"/>
        <v>0</v>
      </c>
      <c r="F236" s="71">
        <f t="shared" ca="1" si="47"/>
        <v>0</v>
      </c>
      <c r="G236" s="89">
        <f t="shared" ca="1" si="40"/>
        <v>0</v>
      </c>
      <c r="H236" s="72" cm="1">
        <f t="array" aca="1" ref="H236" ca="1">IFERROR(_xlfn.XLOOKUP(H$1,INDIRECT("'"&amp;$A236&amp;"'!$A:$A"),INDIRECT("'"&amp;$A236&amp;"'!$b:$b"),FALSE),0)</f>
        <v>0</v>
      </c>
      <c r="I236" s="71" cm="1">
        <f t="array" aca="1" ref="I236" ca="1">IFERROR(IF($H236="Oui",_xlfn.XLOOKUP(I$2,INDIRECT("'"&amp;$A236&amp;"'!$A:$A"),INDIRECT("'"&amp;$A236&amp;"'!$b:$b"),FALSE),_xlfn.XLOOKUP(I$1,INDIRECT("'"&amp;$A236&amp;"'!$C$19:$C$25"),INDIRECT("'"&amp;$A236&amp;"'!$A$19:$A$25"),données!$A$39)),0)</f>
        <v>0</v>
      </c>
      <c r="J236" s="73">
        <f t="shared" ca="1" si="42"/>
        <v>0</v>
      </c>
      <c r="K236" s="74">
        <f t="shared" ca="1" si="48"/>
        <v>0</v>
      </c>
      <c r="L236" s="74">
        <f t="shared" ca="1" si="48"/>
        <v>0</v>
      </c>
      <c r="M236" s="74">
        <f t="shared" ca="1" si="48"/>
        <v>0</v>
      </c>
      <c r="N236" s="74">
        <f t="shared" ca="1" si="48"/>
        <v>0</v>
      </c>
      <c r="O236" s="74">
        <f t="shared" ca="1" si="48"/>
        <v>0</v>
      </c>
      <c r="P236" s="74">
        <f t="shared" ca="1" si="48"/>
        <v>0</v>
      </c>
      <c r="Q236" s="74">
        <f t="shared" ca="1" si="48"/>
        <v>0</v>
      </c>
      <c r="R236" s="74">
        <f t="shared" ca="1" si="48"/>
        <v>0</v>
      </c>
      <c r="S236" s="74">
        <f t="shared" ca="1" si="48"/>
        <v>0</v>
      </c>
      <c r="T236" s="74">
        <f t="shared" ca="1" si="48"/>
        <v>0</v>
      </c>
      <c r="U236" s="74">
        <f t="shared" ca="1" si="48"/>
        <v>0</v>
      </c>
      <c r="V236" s="74">
        <f t="shared" ca="1" si="48"/>
        <v>0</v>
      </c>
      <c r="W236" s="74">
        <f t="shared" ca="1" si="48"/>
        <v>0</v>
      </c>
      <c r="X236" s="74">
        <f t="shared" ca="1" si="48"/>
        <v>0</v>
      </c>
      <c r="Y236" s="74">
        <f t="shared" ca="1" si="48"/>
        <v>0</v>
      </c>
      <c r="Z236" s="74">
        <f t="shared" ca="1" si="48"/>
        <v>0</v>
      </c>
      <c r="AA236" s="73">
        <f t="shared" ca="1" si="43"/>
        <v>0</v>
      </c>
      <c r="AB236" s="93"/>
      <c r="AC236" s="75">
        <f ca="1">ROUND(IF($H236="Oui",0,SUMIFS(données!$C$33:$C$39,données!$A$33:$A$39,$I236)),2)</f>
        <v>0</v>
      </c>
      <c r="AD236" s="75" cm="1">
        <f t="array" aca="1" ref="AD236" ca="1">ROUND((SUMPRODUCT((données!$L$2:$R$2=$I236)*(données!$A$3:$A$17=J$1)*(données!$B$3:$B$17=J$2)*données!$L$3:$R$17)*$J236)+(SUMPRODUCT((données!$L$2:$R$2=$I236)*(données!$A$3:$A$17=K$1)*(données!$B$3:$B$17=K$2)*données!$L$3:$R$17)*$K236)+(SUMPRODUCT((données!$L$2:$R$2=$I236)*(données!$A$3:$A$17=L$1)*(données!$B$3:$B$17=L$2)*données!$L$3:$R$17)*$L236)+(SUMPRODUCT((données!$L$2:$R$2=$I236)*(données!$A$3:$A$17=M$1)*(données!$B$3:$B$17=M$2)*données!$L$3:$R$17)*$M236)+(SUMPRODUCT((données!$L$2:$R$2=$I236)*(données!$A$3:$A$17=N$1)*(données!$B$3:$B$17=N$2)*données!$L$3:$R$17)*$N236)+(SUMPRODUCT((données!$L$2:$R$2=$I236)*(données!$A$3:$A$17=O$1)*(données!$B$3:$B$17=O$2)*données!$L$3:$R$17)*$O236)+(SUMPRODUCT((données!$L$2:$R$2=$I236)*(données!$A$3:$A$17=P$1)*(données!$B$3:$B$17=Q$2)*données!$L$3:$R$17)*$P236)+(SUMPRODUCT((données!$L$2:$R$2=$I236)*(données!$A$3:$A$17=Q$1)*(données!$B$3:$B$17=Q$2)*données!$L$3:$R$17)*$Q236)+(SUMPRODUCT((données!$L$2:$R$2=$I236)*(données!$A$3:$A$17=R$1)*(données!$B$3:$B$17=R$2)*données!$L$3:$R$17)*$R236)+(SUMPRODUCT((données!$L$2:$R$2=$I236)*(données!$A$3:$A$17=S$1)*(données!$B$3:$B$17=S$2)*données!$L$3:$R$17)*$S236)+(SUMPRODUCT((données!$L$2:$R$2=$I236)*(données!$A$3:$A$17=T$1)*(données!$B$3:$B$17=T$2)*données!$L$3:$R$17)*$T236)+(SUMPRODUCT((données!$L$2:$R$2=$I236)*(données!$A$3:$A$17=U$1)*(données!$B$3:$B$17=U$2)*données!$L$3:$R$17)*$U236)+(SUMPRODUCT((données!$L$2:$R$2=$I236)*(données!$A$3:$A$17=V$1)*(données!$B$3:$B$17=V$2)*données!$L$3:$R$17)*$V236)+(SUMPRODUCT((données!$L$2:$R$2=$I236)*(données!$A$3:$A$17=W$1)*(données!$B$3:$B$17=W$2)*données!$L$3:$R$17)*$W236)+(SUMPRODUCT((données!$L$2:$R$2=$I236)*(données!$A$3:$A$17=AA$1)*(données!$B$3:$B$17=AA$2)*données!$L$3:$R$17)*$AA236),2)</f>
        <v>0</v>
      </c>
      <c r="AE236" s="75" cm="1">
        <f t="array" aca="1" ref="AE236" ca="1">IFERROR(_xlfn.XLOOKUP(AE$1,INDIRECT("'"&amp;$A236&amp;"'!$a:$a"),INDIRECT("'"&amp;$A236&amp;"'!$f:$f"),FALSE),0)</f>
        <v>0</v>
      </c>
      <c r="AF236" s="75">
        <f t="shared" ca="1" si="44"/>
        <v>0</v>
      </c>
      <c r="AG236" s="75">
        <f t="shared" ca="1" si="45"/>
        <v>0</v>
      </c>
      <c r="AH236" s="74" cm="1">
        <f t="array" aca="1" ref="AH236" ca="1">IFERROR(_xlfn.XLOOKUP(AH$1,INDIRECT("'"&amp;$A236&amp;"'!$A:$A"),INDIRECT("'"&amp;$A236&amp;"'!$b:$b"),FALSE),0)</f>
        <v>0</v>
      </c>
      <c r="AI236" s="74">
        <f ca="1">IFERROR(_xlfn.XLOOKUP($I236,données!$A$33:$A$39,données!$D$33:$D$39,0),0)</f>
        <v>0</v>
      </c>
      <c r="AJ236" s="74">
        <f ca="1">IFERROR(_xlfn.XLOOKUP($I236,données!$A$33:$A$39,données!$E$33:$E$39,0),0)</f>
        <v>0</v>
      </c>
      <c r="AK236" s="74">
        <f ca="1">IFERROR(_xlfn.XLOOKUP($I236,données!$A$33:$A$39,données!$F$33:$F$39,0),0)</f>
        <v>0</v>
      </c>
      <c r="AL236" s="74">
        <f ca="1">IFERROR(_xlfn.XLOOKUP($I236,données!$A$33:$A$39,données!$G$33:$G$39,0),0)</f>
        <v>0</v>
      </c>
      <c r="AM236" s="74">
        <f ca="1">IFERROR(_xlfn.XLOOKUP($I236,données!$A$33:$A$39,données!$H$33:$H$39,0),0)</f>
        <v>0</v>
      </c>
      <c r="AN236" s="74"/>
      <c r="AO236" s="74"/>
      <c r="AP236" s="71"/>
      <c r="AQ236" s="82"/>
    </row>
    <row r="237" spans="1:43" s="68" customFormat="1" ht="14" x14ac:dyDescent="0.2">
      <c r="A237" s="71">
        <f t="shared" si="29"/>
        <v>233</v>
      </c>
      <c r="B237" s="71">
        <f t="shared" ca="1" si="40"/>
        <v>0</v>
      </c>
      <c r="C237" s="71">
        <f t="shared" ca="1" si="40"/>
        <v>0</v>
      </c>
      <c r="D237" s="71">
        <f t="shared" ca="1" si="40"/>
        <v>0</v>
      </c>
      <c r="E237" s="71">
        <f t="shared" ca="1" si="40"/>
        <v>0</v>
      </c>
      <c r="F237" s="71">
        <f t="shared" ca="1" si="47"/>
        <v>0</v>
      </c>
      <c r="G237" s="89">
        <f t="shared" ca="1" si="40"/>
        <v>0</v>
      </c>
      <c r="H237" s="72" cm="1">
        <f t="array" aca="1" ref="H237" ca="1">IFERROR(_xlfn.XLOOKUP(H$1,INDIRECT("'"&amp;$A237&amp;"'!$A:$A"),INDIRECT("'"&amp;$A237&amp;"'!$b:$b"),FALSE),0)</f>
        <v>0</v>
      </c>
      <c r="I237" s="71" cm="1">
        <f t="array" aca="1" ref="I237" ca="1">IFERROR(IF($H237="Oui",_xlfn.XLOOKUP(I$2,INDIRECT("'"&amp;$A237&amp;"'!$A:$A"),INDIRECT("'"&amp;$A237&amp;"'!$b:$b"),FALSE),_xlfn.XLOOKUP(I$1,INDIRECT("'"&amp;$A237&amp;"'!$C$19:$C$25"),INDIRECT("'"&amp;$A237&amp;"'!$A$19:$A$25"),données!$A$39)),0)</f>
        <v>0</v>
      </c>
      <c r="J237" s="73">
        <f t="shared" ca="1" si="42"/>
        <v>0</v>
      </c>
      <c r="K237" s="74">
        <f t="shared" ca="1" si="48"/>
        <v>0</v>
      </c>
      <c r="L237" s="74">
        <f t="shared" ca="1" si="48"/>
        <v>0</v>
      </c>
      <c r="M237" s="74">
        <f t="shared" ca="1" si="48"/>
        <v>0</v>
      </c>
      <c r="N237" s="74">
        <f t="shared" ca="1" si="48"/>
        <v>0</v>
      </c>
      <c r="O237" s="74">
        <f t="shared" ca="1" si="48"/>
        <v>0</v>
      </c>
      <c r="P237" s="74">
        <f t="shared" ca="1" si="48"/>
        <v>0</v>
      </c>
      <c r="Q237" s="74">
        <f t="shared" ca="1" si="48"/>
        <v>0</v>
      </c>
      <c r="R237" s="74">
        <f t="shared" ca="1" si="48"/>
        <v>0</v>
      </c>
      <c r="S237" s="74">
        <f t="shared" ca="1" si="48"/>
        <v>0</v>
      </c>
      <c r="T237" s="74">
        <f t="shared" ca="1" si="48"/>
        <v>0</v>
      </c>
      <c r="U237" s="74">
        <f t="shared" ca="1" si="48"/>
        <v>0</v>
      </c>
      <c r="V237" s="74">
        <f t="shared" ca="1" si="48"/>
        <v>0</v>
      </c>
      <c r="W237" s="74">
        <f t="shared" ca="1" si="48"/>
        <v>0</v>
      </c>
      <c r="X237" s="74">
        <f t="shared" ca="1" si="48"/>
        <v>0</v>
      </c>
      <c r="Y237" s="74">
        <f t="shared" ca="1" si="48"/>
        <v>0</v>
      </c>
      <c r="Z237" s="74">
        <f t="shared" ca="1" si="48"/>
        <v>0</v>
      </c>
      <c r="AA237" s="73">
        <f t="shared" ca="1" si="43"/>
        <v>0</v>
      </c>
      <c r="AB237" s="93"/>
      <c r="AC237" s="75">
        <f ca="1">ROUND(IF($H237="Oui",0,SUMIFS(données!$C$33:$C$39,données!$A$33:$A$39,$I237)),2)</f>
        <v>0</v>
      </c>
      <c r="AD237" s="75" cm="1">
        <f t="array" aca="1" ref="AD237" ca="1">ROUND((SUMPRODUCT((données!$L$2:$R$2=$I237)*(données!$A$3:$A$17=J$1)*(données!$B$3:$B$17=J$2)*données!$L$3:$R$17)*$J237)+(SUMPRODUCT((données!$L$2:$R$2=$I237)*(données!$A$3:$A$17=K$1)*(données!$B$3:$B$17=K$2)*données!$L$3:$R$17)*$K237)+(SUMPRODUCT((données!$L$2:$R$2=$I237)*(données!$A$3:$A$17=L$1)*(données!$B$3:$B$17=L$2)*données!$L$3:$R$17)*$L237)+(SUMPRODUCT((données!$L$2:$R$2=$I237)*(données!$A$3:$A$17=M$1)*(données!$B$3:$B$17=M$2)*données!$L$3:$R$17)*$M237)+(SUMPRODUCT((données!$L$2:$R$2=$I237)*(données!$A$3:$A$17=N$1)*(données!$B$3:$B$17=N$2)*données!$L$3:$R$17)*$N237)+(SUMPRODUCT((données!$L$2:$R$2=$I237)*(données!$A$3:$A$17=O$1)*(données!$B$3:$B$17=O$2)*données!$L$3:$R$17)*$O237)+(SUMPRODUCT((données!$L$2:$R$2=$I237)*(données!$A$3:$A$17=P$1)*(données!$B$3:$B$17=Q$2)*données!$L$3:$R$17)*$P237)+(SUMPRODUCT((données!$L$2:$R$2=$I237)*(données!$A$3:$A$17=Q$1)*(données!$B$3:$B$17=Q$2)*données!$L$3:$R$17)*$Q237)+(SUMPRODUCT((données!$L$2:$R$2=$I237)*(données!$A$3:$A$17=R$1)*(données!$B$3:$B$17=R$2)*données!$L$3:$R$17)*$R237)+(SUMPRODUCT((données!$L$2:$R$2=$I237)*(données!$A$3:$A$17=S$1)*(données!$B$3:$B$17=S$2)*données!$L$3:$R$17)*$S237)+(SUMPRODUCT((données!$L$2:$R$2=$I237)*(données!$A$3:$A$17=T$1)*(données!$B$3:$B$17=T$2)*données!$L$3:$R$17)*$T237)+(SUMPRODUCT((données!$L$2:$R$2=$I237)*(données!$A$3:$A$17=U$1)*(données!$B$3:$B$17=U$2)*données!$L$3:$R$17)*$U237)+(SUMPRODUCT((données!$L$2:$R$2=$I237)*(données!$A$3:$A$17=V$1)*(données!$B$3:$B$17=V$2)*données!$L$3:$R$17)*$V237)+(SUMPRODUCT((données!$L$2:$R$2=$I237)*(données!$A$3:$A$17=W$1)*(données!$B$3:$B$17=W$2)*données!$L$3:$R$17)*$W237)+(SUMPRODUCT((données!$L$2:$R$2=$I237)*(données!$A$3:$A$17=AA$1)*(données!$B$3:$B$17=AA$2)*données!$L$3:$R$17)*$AA237),2)</f>
        <v>0</v>
      </c>
      <c r="AE237" s="75" cm="1">
        <f t="array" aca="1" ref="AE237" ca="1">IFERROR(_xlfn.XLOOKUP(AE$1,INDIRECT("'"&amp;$A237&amp;"'!$a:$a"),INDIRECT("'"&amp;$A237&amp;"'!$f:$f"),FALSE),0)</f>
        <v>0</v>
      </c>
      <c r="AF237" s="75">
        <f t="shared" ca="1" si="44"/>
        <v>0</v>
      </c>
      <c r="AG237" s="75">
        <f t="shared" ca="1" si="45"/>
        <v>0</v>
      </c>
      <c r="AH237" s="74" cm="1">
        <f t="array" aca="1" ref="AH237" ca="1">IFERROR(_xlfn.XLOOKUP(AH$1,INDIRECT("'"&amp;$A237&amp;"'!$A:$A"),INDIRECT("'"&amp;$A237&amp;"'!$b:$b"),FALSE),0)</f>
        <v>0</v>
      </c>
      <c r="AI237" s="74">
        <f ca="1">IFERROR(_xlfn.XLOOKUP($I237,données!$A$33:$A$39,données!$D$33:$D$39,0),0)</f>
        <v>0</v>
      </c>
      <c r="AJ237" s="74">
        <f ca="1">IFERROR(_xlfn.XLOOKUP($I237,données!$A$33:$A$39,données!$E$33:$E$39,0),0)</f>
        <v>0</v>
      </c>
      <c r="AK237" s="74">
        <f ca="1">IFERROR(_xlfn.XLOOKUP($I237,données!$A$33:$A$39,données!$F$33:$F$39,0),0)</f>
        <v>0</v>
      </c>
      <c r="AL237" s="74">
        <f ca="1">IFERROR(_xlfn.XLOOKUP($I237,données!$A$33:$A$39,données!$G$33:$G$39,0),0)</f>
        <v>0</v>
      </c>
      <c r="AM237" s="74">
        <f ca="1">IFERROR(_xlfn.XLOOKUP($I237,données!$A$33:$A$39,données!$H$33:$H$39,0),0)</f>
        <v>0</v>
      </c>
      <c r="AN237" s="74"/>
      <c r="AO237" s="74"/>
      <c r="AP237" s="71"/>
      <c r="AQ237" s="82"/>
    </row>
    <row r="238" spans="1:43" s="68" customFormat="1" ht="14" x14ac:dyDescent="0.2">
      <c r="A238" s="71">
        <f t="shared" si="29"/>
        <v>234</v>
      </c>
      <c r="B238" s="71">
        <f t="shared" ca="1" si="40"/>
        <v>0</v>
      </c>
      <c r="C238" s="71">
        <f t="shared" ca="1" si="40"/>
        <v>0</v>
      </c>
      <c r="D238" s="71">
        <f t="shared" ca="1" si="40"/>
        <v>0</v>
      </c>
      <c r="E238" s="71">
        <f t="shared" ca="1" si="40"/>
        <v>0</v>
      </c>
      <c r="F238" s="71">
        <f t="shared" ca="1" si="47"/>
        <v>0</v>
      </c>
      <c r="G238" s="89">
        <f t="shared" ca="1" si="40"/>
        <v>0</v>
      </c>
      <c r="H238" s="72" cm="1">
        <f t="array" aca="1" ref="H238" ca="1">IFERROR(_xlfn.XLOOKUP(H$1,INDIRECT("'"&amp;$A238&amp;"'!$A:$A"),INDIRECT("'"&amp;$A238&amp;"'!$b:$b"),FALSE),0)</f>
        <v>0</v>
      </c>
      <c r="I238" s="71" cm="1">
        <f t="array" aca="1" ref="I238" ca="1">IFERROR(IF($H238="Oui",_xlfn.XLOOKUP(I$2,INDIRECT("'"&amp;$A238&amp;"'!$A:$A"),INDIRECT("'"&amp;$A238&amp;"'!$b:$b"),FALSE),_xlfn.XLOOKUP(I$1,INDIRECT("'"&amp;$A238&amp;"'!$C$19:$C$25"),INDIRECT("'"&amp;$A238&amp;"'!$A$19:$A$25"),données!$A$39)),0)</f>
        <v>0</v>
      </c>
      <c r="J238" s="73">
        <f t="shared" ca="1" si="42"/>
        <v>0</v>
      </c>
      <c r="K238" s="74">
        <f t="shared" ca="1" si="48"/>
        <v>0</v>
      </c>
      <c r="L238" s="74">
        <f t="shared" ca="1" si="48"/>
        <v>0</v>
      </c>
      <c r="M238" s="74">
        <f t="shared" ca="1" si="48"/>
        <v>0</v>
      </c>
      <c r="N238" s="74">
        <f t="shared" ca="1" si="48"/>
        <v>0</v>
      </c>
      <c r="O238" s="74">
        <f t="shared" ca="1" si="48"/>
        <v>0</v>
      </c>
      <c r="P238" s="74">
        <f t="shared" ca="1" si="48"/>
        <v>0</v>
      </c>
      <c r="Q238" s="74">
        <f t="shared" ca="1" si="48"/>
        <v>0</v>
      </c>
      <c r="R238" s="74">
        <f t="shared" ca="1" si="48"/>
        <v>0</v>
      </c>
      <c r="S238" s="74">
        <f t="shared" ca="1" si="48"/>
        <v>0</v>
      </c>
      <c r="T238" s="74">
        <f t="shared" ca="1" si="48"/>
        <v>0</v>
      </c>
      <c r="U238" s="74">
        <f t="shared" ca="1" si="48"/>
        <v>0</v>
      </c>
      <c r="V238" s="74">
        <f t="shared" ca="1" si="48"/>
        <v>0</v>
      </c>
      <c r="W238" s="74">
        <f t="shared" ca="1" si="48"/>
        <v>0</v>
      </c>
      <c r="X238" s="74">
        <f t="shared" ca="1" si="48"/>
        <v>0</v>
      </c>
      <c r="Y238" s="74">
        <f t="shared" ca="1" si="48"/>
        <v>0</v>
      </c>
      <c r="Z238" s="74">
        <f t="shared" ca="1" si="48"/>
        <v>0</v>
      </c>
      <c r="AA238" s="73">
        <f t="shared" ca="1" si="43"/>
        <v>0</v>
      </c>
      <c r="AB238" s="93"/>
      <c r="AC238" s="75">
        <f ca="1">ROUND(IF($H238="Oui",0,SUMIFS(données!$C$33:$C$39,données!$A$33:$A$39,$I238)),2)</f>
        <v>0</v>
      </c>
      <c r="AD238" s="75" cm="1">
        <f t="array" aca="1" ref="AD238" ca="1">ROUND((SUMPRODUCT((données!$L$2:$R$2=$I238)*(données!$A$3:$A$17=J$1)*(données!$B$3:$B$17=J$2)*données!$L$3:$R$17)*$J238)+(SUMPRODUCT((données!$L$2:$R$2=$I238)*(données!$A$3:$A$17=K$1)*(données!$B$3:$B$17=K$2)*données!$L$3:$R$17)*$K238)+(SUMPRODUCT((données!$L$2:$R$2=$I238)*(données!$A$3:$A$17=L$1)*(données!$B$3:$B$17=L$2)*données!$L$3:$R$17)*$L238)+(SUMPRODUCT((données!$L$2:$R$2=$I238)*(données!$A$3:$A$17=M$1)*(données!$B$3:$B$17=M$2)*données!$L$3:$R$17)*$M238)+(SUMPRODUCT((données!$L$2:$R$2=$I238)*(données!$A$3:$A$17=N$1)*(données!$B$3:$B$17=N$2)*données!$L$3:$R$17)*$N238)+(SUMPRODUCT((données!$L$2:$R$2=$I238)*(données!$A$3:$A$17=O$1)*(données!$B$3:$B$17=O$2)*données!$L$3:$R$17)*$O238)+(SUMPRODUCT((données!$L$2:$R$2=$I238)*(données!$A$3:$A$17=P$1)*(données!$B$3:$B$17=Q$2)*données!$L$3:$R$17)*$P238)+(SUMPRODUCT((données!$L$2:$R$2=$I238)*(données!$A$3:$A$17=Q$1)*(données!$B$3:$B$17=Q$2)*données!$L$3:$R$17)*$Q238)+(SUMPRODUCT((données!$L$2:$R$2=$I238)*(données!$A$3:$A$17=R$1)*(données!$B$3:$B$17=R$2)*données!$L$3:$R$17)*$R238)+(SUMPRODUCT((données!$L$2:$R$2=$I238)*(données!$A$3:$A$17=S$1)*(données!$B$3:$B$17=S$2)*données!$L$3:$R$17)*$S238)+(SUMPRODUCT((données!$L$2:$R$2=$I238)*(données!$A$3:$A$17=T$1)*(données!$B$3:$B$17=T$2)*données!$L$3:$R$17)*$T238)+(SUMPRODUCT((données!$L$2:$R$2=$I238)*(données!$A$3:$A$17=U$1)*(données!$B$3:$B$17=U$2)*données!$L$3:$R$17)*$U238)+(SUMPRODUCT((données!$L$2:$R$2=$I238)*(données!$A$3:$A$17=V$1)*(données!$B$3:$B$17=V$2)*données!$L$3:$R$17)*$V238)+(SUMPRODUCT((données!$L$2:$R$2=$I238)*(données!$A$3:$A$17=W$1)*(données!$B$3:$B$17=W$2)*données!$L$3:$R$17)*$W238)+(SUMPRODUCT((données!$L$2:$R$2=$I238)*(données!$A$3:$A$17=AA$1)*(données!$B$3:$B$17=AA$2)*données!$L$3:$R$17)*$AA238),2)</f>
        <v>0</v>
      </c>
      <c r="AE238" s="75" cm="1">
        <f t="array" aca="1" ref="AE238" ca="1">IFERROR(_xlfn.XLOOKUP(AE$1,INDIRECT("'"&amp;$A238&amp;"'!$a:$a"),INDIRECT("'"&amp;$A238&amp;"'!$f:$f"),FALSE),0)</f>
        <v>0</v>
      </c>
      <c r="AF238" s="75">
        <f t="shared" ca="1" si="44"/>
        <v>0</v>
      </c>
      <c r="AG238" s="75">
        <f t="shared" ca="1" si="45"/>
        <v>0</v>
      </c>
      <c r="AH238" s="74" cm="1">
        <f t="array" aca="1" ref="AH238" ca="1">IFERROR(_xlfn.XLOOKUP(AH$1,INDIRECT("'"&amp;$A238&amp;"'!$A:$A"),INDIRECT("'"&amp;$A238&amp;"'!$b:$b"),FALSE),0)</f>
        <v>0</v>
      </c>
      <c r="AI238" s="74">
        <f ca="1">IFERROR(_xlfn.XLOOKUP($I238,données!$A$33:$A$39,données!$D$33:$D$39,0),0)</f>
        <v>0</v>
      </c>
      <c r="AJ238" s="74">
        <f ca="1">IFERROR(_xlfn.XLOOKUP($I238,données!$A$33:$A$39,données!$E$33:$E$39,0),0)</f>
        <v>0</v>
      </c>
      <c r="AK238" s="74">
        <f ca="1">IFERROR(_xlfn.XLOOKUP($I238,données!$A$33:$A$39,données!$F$33:$F$39,0),0)</f>
        <v>0</v>
      </c>
      <c r="AL238" s="74">
        <f ca="1">IFERROR(_xlfn.XLOOKUP($I238,données!$A$33:$A$39,données!$G$33:$G$39,0),0)</f>
        <v>0</v>
      </c>
      <c r="AM238" s="74">
        <f ca="1">IFERROR(_xlfn.XLOOKUP($I238,données!$A$33:$A$39,données!$H$33:$H$39,0),0)</f>
        <v>0</v>
      </c>
      <c r="AN238" s="74"/>
      <c r="AO238" s="74"/>
      <c r="AP238" s="71"/>
      <c r="AQ238" s="82"/>
    </row>
    <row r="239" spans="1:43" s="68" customFormat="1" ht="14" x14ac:dyDescent="0.2">
      <c r="A239" s="71">
        <f t="shared" si="29"/>
        <v>235</v>
      </c>
      <c r="B239" s="71">
        <f t="shared" ca="1" si="40"/>
        <v>0</v>
      </c>
      <c r="C239" s="71">
        <f t="shared" ca="1" si="40"/>
        <v>0</v>
      </c>
      <c r="D239" s="71">
        <f t="shared" ca="1" si="40"/>
        <v>0</v>
      </c>
      <c r="E239" s="71">
        <f t="shared" ca="1" si="40"/>
        <v>0</v>
      </c>
      <c r="F239" s="71">
        <f t="shared" ca="1" si="47"/>
        <v>0</v>
      </c>
      <c r="G239" s="89">
        <f t="shared" ca="1" si="40"/>
        <v>0</v>
      </c>
      <c r="H239" s="72" cm="1">
        <f t="array" aca="1" ref="H239" ca="1">IFERROR(_xlfn.XLOOKUP(H$1,INDIRECT("'"&amp;$A239&amp;"'!$A:$A"),INDIRECT("'"&amp;$A239&amp;"'!$b:$b"),FALSE),0)</f>
        <v>0</v>
      </c>
      <c r="I239" s="71" cm="1">
        <f t="array" aca="1" ref="I239" ca="1">IFERROR(IF($H239="Oui",_xlfn.XLOOKUP(I$2,INDIRECT("'"&amp;$A239&amp;"'!$A:$A"),INDIRECT("'"&amp;$A239&amp;"'!$b:$b"),FALSE),_xlfn.XLOOKUP(I$1,INDIRECT("'"&amp;$A239&amp;"'!$C$19:$C$25"),INDIRECT("'"&amp;$A239&amp;"'!$A$19:$A$25"),données!$A$39)),0)</f>
        <v>0</v>
      </c>
      <c r="J239" s="73">
        <f t="shared" ca="1" si="42"/>
        <v>0</v>
      </c>
      <c r="K239" s="74">
        <f t="shared" ca="1" si="48"/>
        <v>0</v>
      </c>
      <c r="L239" s="74">
        <f t="shared" ca="1" si="48"/>
        <v>0</v>
      </c>
      <c r="M239" s="74">
        <f t="shared" ca="1" si="48"/>
        <v>0</v>
      </c>
      <c r="N239" s="74">
        <f t="shared" ca="1" si="48"/>
        <v>0</v>
      </c>
      <c r="O239" s="74">
        <f t="shared" ca="1" si="48"/>
        <v>0</v>
      </c>
      <c r="P239" s="74">
        <f t="shared" ca="1" si="48"/>
        <v>0</v>
      </c>
      <c r="Q239" s="74">
        <f t="shared" ca="1" si="48"/>
        <v>0</v>
      </c>
      <c r="R239" s="74">
        <f t="shared" ca="1" si="48"/>
        <v>0</v>
      </c>
      <c r="S239" s="74">
        <f t="shared" ca="1" si="48"/>
        <v>0</v>
      </c>
      <c r="T239" s="74">
        <f t="shared" ca="1" si="48"/>
        <v>0</v>
      </c>
      <c r="U239" s="74">
        <f t="shared" ca="1" si="48"/>
        <v>0</v>
      </c>
      <c r="V239" s="74">
        <f t="shared" ca="1" si="48"/>
        <v>0</v>
      </c>
      <c r="W239" s="74">
        <f t="shared" ca="1" si="48"/>
        <v>0</v>
      </c>
      <c r="X239" s="74">
        <f t="shared" ca="1" si="48"/>
        <v>0</v>
      </c>
      <c r="Y239" s="74">
        <f t="shared" ca="1" si="48"/>
        <v>0</v>
      </c>
      <c r="Z239" s="74">
        <f t="shared" ca="1" si="48"/>
        <v>0</v>
      </c>
      <c r="AA239" s="73">
        <f t="shared" ca="1" si="43"/>
        <v>0</v>
      </c>
      <c r="AB239" s="93"/>
      <c r="AC239" s="75">
        <f ca="1">ROUND(IF($H239="Oui",0,SUMIFS(données!$C$33:$C$39,données!$A$33:$A$39,$I239)),2)</f>
        <v>0</v>
      </c>
      <c r="AD239" s="75" cm="1">
        <f t="array" aca="1" ref="AD239" ca="1">ROUND((SUMPRODUCT((données!$L$2:$R$2=$I239)*(données!$A$3:$A$17=J$1)*(données!$B$3:$B$17=J$2)*données!$L$3:$R$17)*$J239)+(SUMPRODUCT((données!$L$2:$R$2=$I239)*(données!$A$3:$A$17=K$1)*(données!$B$3:$B$17=K$2)*données!$L$3:$R$17)*$K239)+(SUMPRODUCT((données!$L$2:$R$2=$I239)*(données!$A$3:$A$17=L$1)*(données!$B$3:$B$17=L$2)*données!$L$3:$R$17)*$L239)+(SUMPRODUCT((données!$L$2:$R$2=$I239)*(données!$A$3:$A$17=M$1)*(données!$B$3:$B$17=M$2)*données!$L$3:$R$17)*$M239)+(SUMPRODUCT((données!$L$2:$R$2=$I239)*(données!$A$3:$A$17=N$1)*(données!$B$3:$B$17=N$2)*données!$L$3:$R$17)*$N239)+(SUMPRODUCT((données!$L$2:$R$2=$I239)*(données!$A$3:$A$17=O$1)*(données!$B$3:$B$17=O$2)*données!$L$3:$R$17)*$O239)+(SUMPRODUCT((données!$L$2:$R$2=$I239)*(données!$A$3:$A$17=P$1)*(données!$B$3:$B$17=Q$2)*données!$L$3:$R$17)*$P239)+(SUMPRODUCT((données!$L$2:$R$2=$I239)*(données!$A$3:$A$17=Q$1)*(données!$B$3:$B$17=Q$2)*données!$L$3:$R$17)*$Q239)+(SUMPRODUCT((données!$L$2:$R$2=$I239)*(données!$A$3:$A$17=R$1)*(données!$B$3:$B$17=R$2)*données!$L$3:$R$17)*$R239)+(SUMPRODUCT((données!$L$2:$R$2=$I239)*(données!$A$3:$A$17=S$1)*(données!$B$3:$B$17=S$2)*données!$L$3:$R$17)*$S239)+(SUMPRODUCT((données!$L$2:$R$2=$I239)*(données!$A$3:$A$17=T$1)*(données!$B$3:$B$17=T$2)*données!$L$3:$R$17)*$T239)+(SUMPRODUCT((données!$L$2:$R$2=$I239)*(données!$A$3:$A$17=U$1)*(données!$B$3:$B$17=U$2)*données!$L$3:$R$17)*$U239)+(SUMPRODUCT((données!$L$2:$R$2=$I239)*(données!$A$3:$A$17=V$1)*(données!$B$3:$B$17=V$2)*données!$L$3:$R$17)*$V239)+(SUMPRODUCT((données!$L$2:$R$2=$I239)*(données!$A$3:$A$17=W$1)*(données!$B$3:$B$17=W$2)*données!$L$3:$R$17)*$W239)+(SUMPRODUCT((données!$L$2:$R$2=$I239)*(données!$A$3:$A$17=AA$1)*(données!$B$3:$B$17=AA$2)*données!$L$3:$R$17)*$AA239),2)</f>
        <v>0</v>
      </c>
      <c r="AE239" s="75" cm="1">
        <f t="array" aca="1" ref="AE239" ca="1">IFERROR(_xlfn.XLOOKUP(AE$1,INDIRECT("'"&amp;$A239&amp;"'!$a:$a"),INDIRECT("'"&amp;$A239&amp;"'!$f:$f"),FALSE),0)</f>
        <v>0</v>
      </c>
      <c r="AF239" s="75">
        <f t="shared" ca="1" si="44"/>
        <v>0</v>
      </c>
      <c r="AG239" s="75">
        <f t="shared" ca="1" si="45"/>
        <v>0</v>
      </c>
      <c r="AH239" s="74" cm="1">
        <f t="array" aca="1" ref="AH239" ca="1">IFERROR(_xlfn.XLOOKUP(AH$1,INDIRECT("'"&amp;$A239&amp;"'!$A:$A"),INDIRECT("'"&amp;$A239&amp;"'!$b:$b"),FALSE),0)</f>
        <v>0</v>
      </c>
      <c r="AI239" s="74">
        <f ca="1">IFERROR(_xlfn.XLOOKUP($I239,données!$A$33:$A$39,données!$D$33:$D$39,0),0)</f>
        <v>0</v>
      </c>
      <c r="AJ239" s="74">
        <f ca="1">IFERROR(_xlfn.XLOOKUP($I239,données!$A$33:$A$39,données!$E$33:$E$39,0),0)</f>
        <v>0</v>
      </c>
      <c r="AK239" s="74">
        <f ca="1">IFERROR(_xlfn.XLOOKUP($I239,données!$A$33:$A$39,données!$F$33:$F$39,0),0)</f>
        <v>0</v>
      </c>
      <c r="AL239" s="74">
        <f ca="1">IFERROR(_xlfn.XLOOKUP($I239,données!$A$33:$A$39,données!$G$33:$G$39,0),0)</f>
        <v>0</v>
      </c>
      <c r="AM239" s="74">
        <f ca="1">IFERROR(_xlfn.XLOOKUP($I239,données!$A$33:$A$39,données!$H$33:$H$39,0),0)</f>
        <v>0</v>
      </c>
      <c r="AN239" s="74"/>
      <c r="AO239" s="74"/>
      <c r="AP239" s="71"/>
      <c r="AQ239" s="82"/>
    </row>
    <row r="240" spans="1:43" s="68" customFormat="1" ht="14" x14ac:dyDescent="0.2">
      <c r="A240" s="71">
        <f t="shared" si="29"/>
        <v>236</v>
      </c>
      <c r="B240" s="71">
        <f t="shared" ca="1" si="40"/>
        <v>0</v>
      </c>
      <c r="C240" s="71">
        <f t="shared" ca="1" si="40"/>
        <v>0</v>
      </c>
      <c r="D240" s="71">
        <f t="shared" ca="1" si="40"/>
        <v>0</v>
      </c>
      <c r="E240" s="71">
        <f t="shared" ca="1" si="40"/>
        <v>0</v>
      </c>
      <c r="F240" s="71">
        <f t="shared" ca="1" si="47"/>
        <v>0</v>
      </c>
      <c r="G240" s="89">
        <f t="shared" ca="1" si="40"/>
        <v>0</v>
      </c>
      <c r="H240" s="72" cm="1">
        <f t="array" aca="1" ref="H240" ca="1">IFERROR(_xlfn.XLOOKUP(H$1,INDIRECT("'"&amp;$A240&amp;"'!$A:$A"),INDIRECT("'"&amp;$A240&amp;"'!$b:$b"),FALSE),0)</f>
        <v>0</v>
      </c>
      <c r="I240" s="71" cm="1">
        <f t="array" aca="1" ref="I240" ca="1">IFERROR(IF($H240="Oui",_xlfn.XLOOKUP(I$2,INDIRECT("'"&amp;$A240&amp;"'!$A:$A"),INDIRECT("'"&amp;$A240&amp;"'!$b:$b"),FALSE),_xlfn.XLOOKUP(I$1,INDIRECT("'"&amp;$A240&amp;"'!$C$19:$C$25"),INDIRECT("'"&amp;$A240&amp;"'!$A$19:$A$25"),données!$A$39)),0)</f>
        <v>0</v>
      </c>
      <c r="J240" s="73">
        <f t="shared" ca="1" si="42"/>
        <v>0</v>
      </c>
      <c r="K240" s="74">
        <f t="shared" ca="1" si="48"/>
        <v>0</v>
      </c>
      <c r="L240" s="74">
        <f t="shared" ca="1" si="48"/>
        <v>0</v>
      </c>
      <c r="M240" s="74">
        <f t="shared" ca="1" si="48"/>
        <v>0</v>
      </c>
      <c r="N240" s="74">
        <f t="shared" ca="1" si="48"/>
        <v>0</v>
      </c>
      <c r="O240" s="74">
        <f t="shared" ca="1" si="48"/>
        <v>0</v>
      </c>
      <c r="P240" s="74">
        <f t="shared" ca="1" si="48"/>
        <v>0</v>
      </c>
      <c r="Q240" s="74">
        <f t="shared" ca="1" si="48"/>
        <v>0</v>
      </c>
      <c r="R240" s="74">
        <f t="shared" ca="1" si="48"/>
        <v>0</v>
      </c>
      <c r="S240" s="74">
        <f t="shared" ca="1" si="48"/>
        <v>0</v>
      </c>
      <c r="T240" s="74">
        <f t="shared" ca="1" si="48"/>
        <v>0</v>
      </c>
      <c r="U240" s="74">
        <f t="shared" ca="1" si="48"/>
        <v>0</v>
      </c>
      <c r="V240" s="74">
        <f t="shared" ca="1" si="48"/>
        <v>0</v>
      </c>
      <c r="W240" s="74">
        <f t="shared" ca="1" si="48"/>
        <v>0</v>
      </c>
      <c r="X240" s="74">
        <f t="shared" ca="1" si="48"/>
        <v>0</v>
      </c>
      <c r="Y240" s="74">
        <f t="shared" ca="1" si="48"/>
        <v>0</v>
      </c>
      <c r="Z240" s="74">
        <f t="shared" ca="1" si="48"/>
        <v>0</v>
      </c>
      <c r="AA240" s="73">
        <f t="shared" ca="1" si="43"/>
        <v>0</v>
      </c>
      <c r="AB240" s="93"/>
      <c r="AC240" s="75">
        <f ca="1">ROUND(IF($H240="Oui",0,SUMIFS(données!$C$33:$C$39,données!$A$33:$A$39,$I240)),2)</f>
        <v>0</v>
      </c>
      <c r="AD240" s="75" cm="1">
        <f t="array" aca="1" ref="AD240" ca="1">ROUND((SUMPRODUCT((données!$L$2:$R$2=$I240)*(données!$A$3:$A$17=J$1)*(données!$B$3:$B$17=J$2)*données!$L$3:$R$17)*$J240)+(SUMPRODUCT((données!$L$2:$R$2=$I240)*(données!$A$3:$A$17=K$1)*(données!$B$3:$B$17=K$2)*données!$L$3:$R$17)*$K240)+(SUMPRODUCT((données!$L$2:$R$2=$I240)*(données!$A$3:$A$17=L$1)*(données!$B$3:$B$17=L$2)*données!$L$3:$R$17)*$L240)+(SUMPRODUCT((données!$L$2:$R$2=$I240)*(données!$A$3:$A$17=M$1)*(données!$B$3:$B$17=M$2)*données!$L$3:$R$17)*$M240)+(SUMPRODUCT((données!$L$2:$R$2=$I240)*(données!$A$3:$A$17=N$1)*(données!$B$3:$B$17=N$2)*données!$L$3:$R$17)*$N240)+(SUMPRODUCT((données!$L$2:$R$2=$I240)*(données!$A$3:$A$17=O$1)*(données!$B$3:$B$17=O$2)*données!$L$3:$R$17)*$O240)+(SUMPRODUCT((données!$L$2:$R$2=$I240)*(données!$A$3:$A$17=P$1)*(données!$B$3:$B$17=Q$2)*données!$L$3:$R$17)*$P240)+(SUMPRODUCT((données!$L$2:$R$2=$I240)*(données!$A$3:$A$17=Q$1)*(données!$B$3:$B$17=Q$2)*données!$L$3:$R$17)*$Q240)+(SUMPRODUCT((données!$L$2:$R$2=$I240)*(données!$A$3:$A$17=R$1)*(données!$B$3:$B$17=R$2)*données!$L$3:$R$17)*$R240)+(SUMPRODUCT((données!$L$2:$R$2=$I240)*(données!$A$3:$A$17=S$1)*(données!$B$3:$B$17=S$2)*données!$L$3:$R$17)*$S240)+(SUMPRODUCT((données!$L$2:$R$2=$I240)*(données!$A$3:$A$17=T$1)*(données!$B$3:$B$17=T$2)*données!$L$3:$R$17)*$T240)+(SUMPRODUCT((données!$L$2:$R$2=$I240)*(données!$A$3:$A$17=U$1)*(données!$B$3:$B$17=U$2)*données!$L$3:$R$17)*$U240)+(SUMPRODUCT((données!$L$2:$R$2=$I240)*(données!$A$3:$A$17=V$1)*(données!$B$3:$B$17=V$2)*données!$L$3:$R$17)*$V240)+(SUMPRODUCT((données!$L$2:$R$2=$I240)*(données!$A$3:$A$17=W$1)*(données!$B$3:$B$17=W$2)*données!$L$3:$R$17)*$W240)+(SUMPRODUCT((données!$L$2:$R$2=$I240)*(données!$A$3:$A$17=AA$1)*(données!$B$3:$B$17=AA$2)*données!$L$3:$R$17)*$AA240),2)</f>
        <v>0</v>
      </c>
      <c r="AE240" s="75" cm="1">
        <f t="array" aca="1" ref="AE240" ca="1">IFERROR(_xlfn.XLOOKUP(AE$1,INDIRECT("'"&amp;$A240&amp;"'!$a:$a"),INDIRECT("'"&amp;$A240&amp;"'!$f:$f"),FALSE),0)</f>
        <v>0</v>
      </c>
      <c r="AF240" s="75">
        <f t="shared" ca="1" si="44"/>
        <v>0</v>
      </c>
      <c r="AG240" s="75">
        <f t="shared" ca="1" si="45"/>
        <v>0</v>
      </c>
      <c r="AH240" s="74" cm="1">
        <f t="array" aca="1" ref="AH240" ca="1">IFERROR(_xlfn.XLOOKUP(AH$1,INDIRECT("'"&amp;$A240&amp;"'!$A:$A"),INDIRECT("'"&amp;$A240&amp;"'!$b:$b"),FALSE),0)</f>
        <v>0</v>
      </c>
      <c r="AI240" s="74">
        <f ca="1">IFERROR(_xlfn.XLOOKUP($I240,données!$A$33:$A$39,données!$D$33:$D$39,0),0)</f>
        <v>0</v>
      </c>
      <c r="AJ240" s="74">
        <f ca="1">IFERROR(_xlfn.XLOOKUP($I240,données!$A$33:$A$39,données!$E$33:$E$39,0),0)</f>
        <v>0</v>
      </c>
      <c r="AK240" s="74">
        <f ca="1">IFERROR(_xlfn.XLOOKUP($I240,données!$A$33:$A$39,données!$F$33:$F$39,0),0)</f>
        <v>0</v>
      </c>
      <c r="AL240" s="74">
        <f ca="1">IFERROR(_xlfn.XLOOKUP($I240,données!$A$33:$A$39,données!$G$33:$G$39,0),0)</f>
        <v>0</v>
      </c>
      <c r="AM240" s="74">
        <f ca="1">IFERROR(_xlfn.XLOOKUP($I240,données!$A$33:$A$39,données!$H$33:$H$39,0),0)</f>
        <v>0</v>
      </c>
      <c r="AN240" s="74"/>
      <c r="AO240" s="74"/>
      <c r="AP240" s="71"/>
      <c r="AQ240" s="82"/>
    </row>
    <row r="241" spans="1:43" s="68" customFormat="1" ht="14" x14ac:dyDescent="0.2">
      <c r="A241" s="71">
        <f t="shared" si="29"/>
        <v>237</v>
      </c>
      <c r="B241" s="71">
        <f t="shared" ca="1" si="40"/>
        <v>0</v>
      </c>
      <c r="C241" s="71">
        <f t="shared" ca="1" si="40"/>
        <v>0</v>
      </c>
      <c r="D241" s="71">
        <f t="shared" ca="1" si="40"/>
        <v>0</v>
      </c>
      <c r="E241" s="71">
        <f t="shared" ca="1" si="40"/>
        <v>0</v>
      </c>
      <c r="F241" s="71">
        <f t="shared" ca="1" si="47"/>
        <v>0</v>
      </c>
      <c r="G241" s="89">
        <f t="shared" ca="1" si="40"/>
        <v>0</v>
      </c>
      <c r="H241" s="72" cm="1">
        <f t="array" aca="1" ref="H241" ca="1">IFERROR(_xlfn.XLOOKUP(H$1,INDIRECT("'"&amp;$A241&amp;"'!$A:$A"),INDIRECT("'"&amp;$A241&amp;"'!$b:$b"),FALSE),0)</f>
        <v>0</v>
      </c>
      <c r="I241" s="71" cm="1">
        <f t="array" aca="1" ref="I241" ca="1">IFERROR(IF($H241="Oui",_xlfn.XLOOKUP(I$2,INDIRECT("'"&amp;$A241&amp;"'!$A:$A"),INDIRECT("'"&amp;$A241&amp;"'!$b:$b"),FALSE),_xlfn.XLOOKUP(I$1,INDIRECT("'"&amp;$A241&amp;"'!$C$19:$C$25"),INDIRECT("'"&amp;$A241&amp;"'!$A$19:$A$25"),données!$A$39)),0)</f>
        <v>0</v>
      </c>
      <c r="J241" s="73">
        <f t="shared" ca="1" si="42"/>
        <v>0</v>
      </c>
      <c r="K241" s="74">
        <f t="shared" ca="1" si="48"/>
        <v>0</v>
      </c>
      <c r="L241" s="74">
        <f t="shared" ca="1" si="48"/>
        <v>0</v>
      </c>
      <c r="M241" s="74">
        <f t="shared" ca="1" si="48"/>
        <v>0</v>
      </c>
      <c r="N241" s="74">
        <f t="shared" ca="1" si="48"/>
        <v>0</v>
      </c>
      <c r="O241" s="74">
        <f t="shared" ca="1" si="48"/>
        <v>0</v>
      </c>
      <c r="P241" s="74">
        <f t="shared" ca="1" si="48"/>
        <v>0</v>
      </c>
      <c r="Q241" s="74">
        <f t="shared" ca="1" si="48"/>
        <v>0</v>
      </c>
      <c r="R241" s="74">
        <f t="shared" ca="1" si="48"/>
        <v>0</v>
      </c>
      <c r="S241" s="74">
        <f t="shared" ca="1" si="48"/>
        <v>0</v>
      </c>
      <c r="T241" s="74">
        <f t="shared" ca="1" si="48"/>
        <v>0</v>
      </c>
      <c r="U241" s="74">
        <f t="shared" ca="1" si="48"/>
        <v>0</v>
      </c>
      <c r="V241" s="74">
        <f t="shared" ca="1" si="48"/>
        <v>0</v>
      </c>
      <c r="W241" s="74">
        <f t="shared" ca="1" si="48"/>
        <v>0</v>
      </c>
      <c r="X241" s="74">
        <f t="shared" ca="1" si="48"/>
        <v>0</v>
      </c>
      <c r="Y241" s="74">
        <f t="shared" ca="1" si="48"/>
        <v>0</v>
      </c>
      <c r="Z241" s="74">
        <f t="shared" ca="1" si="48"/>
        <v>0</v>
      </c>
      <c r="AA241" s="73">
        <f t="shared" ca="1" si="43"/>
        <v>0</v>
      </c>
      <c r="AB241" s="93"/>
      <c r="AC241" s="75">
        <f ca="1">ROUND(IF($H241="Oui",0,SUMIFS(données!$C$33:$C$39,données!$A$33:$A$39,$I241)),2)</f>
        <v>0</v>
      </c>
      <c r="AD241" s="75" cm="1">
        <f t="array" aca="1" ref="AD241" ca="1">ROUND((SUMPRODUCT((données!$L$2:$R$2=$I241)*(données!$A$3:$A$17=J$1)*(données!$B$3:$B$17=J$2)*données!$L$3:$R$17)*$J241)+(SUMPRODUCT((données!$L$2:$R$2=$I241)*(données!$A$3:$A$17=K$1)*(données!$B$3:$B$17=K$2)*données!$L$3:$R$17)*$K241)+(SUMPRODUCT((données!$L$2:$R$2=$I241)*(données!$A$3:$A$17=L$1)*(données!$B$3:$B$17=L$2)*données!$L$3:$R$17)*$L241)+(SUMPRODUCT((données!$L$2:$R$2=$I241)*(données!$A$3:$A$17=M$1)*(données!$B$3:$B$17=M$2)*données!$L$3:$R$17)*$M241)+(SUMPRODUCT((données!$L$2:$R$2=$I241)*(données!$A$3:$A$17=N$1)*(données!$B$3:$B$17=N$2)*données!$L$3:$R$17)*$N241)+(SUMPRODUCT((données!$L$2:$R$2=$I241)*(données!$A$3:$A$17=O$1)*(données!$B$3:$B$17=O$2)*données!$L$3:$R$17)*$O241)+(SUMPRODUCT((données!$L$2:$R$2=$I241)*(données!$A$3:$A$17=P$1)*(données!$B$3:$B$17=Q$2)*données!$L$3:$R$17)*$P241)+(SUMPRODUCT((données!$L$2:$R$2=$I241)*(données!$A$3:$A$17=Q$1)*(données!$B$3:$B$17=Q$2)*données!$L$3:$R$17)*$Q241)+(SUMPRODUCT((données!$L$2:$R$2=$I241)*(données!$A$3:$A$17=R$1)*(données!$B$3:$B$17=R$2)*données!$L$3:$R$17)*$R241)+(SUMPRODUCT((données!$L$2:$R$2=$I241)*(données!$A$3:$A$17=S$1)*(données!$B$3:$B$17=S$2)*données!$L$3:$R$17)*$S241)+(SUMPRODUCT((données!$L$2:$R$2=$I241)*(données!$A$3:$A$17=T$1)*(données!$B$3:$B$17=T$2)*données!$L$3:$R$17)*$T241)+(SUMPRODUCT((données!$L$2:$R$2=$I241)*(données!$A$3:$A$17=U$1)*(données!$B$3:$B$17=U$2)*données!$L$3:$R$17)*$U241)+(SUMPRODUCT((données!$L$2:$R$2=$I241)*(données!$A$3:$A$17=V$1)*(données!$B$3:$B$17=V$2)*données!$L$3:$R$17)*$V241)+(SUMPRODUCT((données!$L$2:$R$2=$I241)*(données!$A$3:$A$17=W$1)*(données!$B$3:$B$17=W$2)*données!$L$3:$R$17)*$W241)+(SUMPRODUCT((données!$L$2:$R$2=$I241)*(données!$A$3:$A$17=AA$1)*(données!$B$3:$B$17=AA$2)*données!$L$3:$R$17)*$AA241),2)</f>
        <v>0</v>
      </c>
      <c r="AE241" s="75" cm="1">
        <f t="array" aca="1" ref="AE241" ca="1">IFERROR(_xlfn.XLOOKUP(AE$1,INDIRECT("'"&amp;$A241&amp;"'!$a:$a"),INDIRECT("'"&amp;$A241&amp;"'!$f:$f"),FALSE),0)</f>
        <v>0</v>
      </c>
      <c r="AF241" s="75">
        <f t="shared" ca="1" si="44"/>
        <v>0</v>
      </c>
      <c r="AG241" s="75">
        <f t="shared" ca="1" si="45"/>
        <v>0</v>
      </c>
      <c r="AH241" s="74" cm="1">
        <f t="array" aca="1" ref="AH241" ca="1">IFERROR(_xlfn.XLOOKUP(AH$1,INDIRECT("'"&amp;$A241&amp;"'!$A:$A"),INDIRECT("'"&amp;$A241&amp;"'!$b:$b"),FALSE),0)</f>
        <v>0</v>
      </c>
      <c r="AI241" s="74">
        <f ca="1">IFERROR(_xlfn.XLOOKUP($I241,données!$A$33:$A$39,données!$D$33:$D$39,0),0)</f>
        <v>0</v>
      </c>
      <c r="AJ241" s="74">
        <f ca="1">IFERROR(_xlfn.XLOOKUP($I241,données!$A$33:$A$39,données!$E$33:$E$39,0),0)</f>
        <v>0</v>
      </c>
      <c r="AK241" s="74">
        <f ca="1">IFERROR(_xlfn.XLOOKUP($I241,données!$A$33:$A$39,données!$F$33:$F$39,0),0)</f>
        <v>0</v>
      </c>
      <c r="AL241" s="74">
        <f ca="1">IFERROR(_xlfn.XLOOKUP($I241,données!$A$33:$A$39,données!$G$33:$G$39,0),0)</f>
        <v>0</v>
      </c>
      <c r="AM241" s="74">
        <f ca="1">IFERROR(_xlfn.XLOOKUP($I241,données!$A$33:$A$39,données!$H$33:$H$39,0),0)</f>
        <v>0</v>
      </c>
      <c r="AN241" s="74"/>
      <c r="AO241" s="74"/>
      <c r="AP241" s="71"/>
      <c r="AQ241" s="82"/>
    </row>
    <row r="242" spans="1:43" s="68" customFormat="1" ht="14" x14ac:dyDescent="0.2">
      <c r="A242" s="71">
        <f t="shared" si="29"/>
        <v>238</v>
      </c>
      <c r="B242" s="71">
        <f t="shared" ca="1" si="40"/>
        <v>0</v>
      </c>
      <c r="C242" s="71">
        <f t="shared" ca="1" si="40"/>
        <v>0</v>
      </c>
      <c r="D242" s="71">
        <f t="shared" ca="1" si="40"/>
        <v>0</v>
      </c>
      <c r="E242" s="71">
        <f t="shared" ca="1" si="40"/>
        <v>0</v>
      </c>
      <c r="F242" s="71">
        <f t="shared" ca="1" si="47"/>
        <v>0</v>
      </c>
      <c r="G242" s="89">
        <f t="shared" ca="1" si="40"/>
        <v>0</v>
      </c>
      <c r="H242" s="72" cm="1">
        <f t="array" aca="1" ref="H242" ca="1">IFERROR(_xlfn.XLOOKUP(H$1,INDIRECT("'"&amp;$A242&amp;"'!$A:$A"),INDIRECT("'"&amp;$A242&amp;"'!$b:$b"),FALSE),0)</f>
        <v>0</v>
      </c>
      <c r="I242" s="71" cm="1">
        <f t="array" aca="1" ref="I242" ca="1">IFERROR(IF($H242="Oui",_xlfn.XLOOKUP(I$2,INDIRECT("'"&amp;$A242&amp;"'!$A:$A"),INDIRECT("'"&amp;$A242&amp;"'!$b:$b"),FALSE),_xlfn.XLOOKUP(I$1,INDIRECT("'"&amp;$A242&amp;"'!$C$19:$C$25"),INDIRECT("'"&amp;$A242&amp;"'!$A$19:$A$25"),données!$A$39)),0)</f>
        <v>0</v>
      </c>
      <c r="J242" s="73">
        <f t="shared" ca="1" si="42"/>
        <v>0</v>
      </c>
      <c r="K242" s="74">
        <f t="shared" ca="1" si="48"/>
        <v>0</v>
      </c>
      <c r="L242" s="74">
        <f t="shared" ca="1" si="48"/>
        <v>0</v>
      </c>
      <c r="M242" s="74">
        <f t="shared" ca="1" si="48"/>
        <v>0</v>
      </c>
      <c r="N242" s="74">
        <f t="shared" ca="1" si="48"/>
        <v>0</v>
      </c>
      <c r="O242" s="74">
        <f t="shared" ca="1" si="48"/>
        <v>0</v>
      </c>
      <c r="P242" s="74">
        <f t="shared" ca="1" si="48"/>
        <v>0</v>
      </c>
      <c r="Q242" s="74">
        <f t="shared" ca="1" si="48"/>
        <v>0</v>
      </c>
      <c r="R242" s="74">
        <f t="shared" ca="1" si="48"/>
        <v>0</v>
      </c>
      <c r="S242" s="74">
        <f t="shared" ca="1" si="48"/>
        <v>0</v>
      </c>
      <c r="T242" s="74">
        <f t="shared" ca="1" si="48"/>
        <v>0</v>
      </c>
      <c r="U242" s="74">
        <f t="shared" ca="1" si="48"/>
        <v>0</v>
      </c>
      <c r="V242" s="74">
        <f t="shared" ca="1" si="48"/>
        <v>0</v>
      </c>
      <c r="W242" s="74">
        <f t="shared" ca="1" si="48"/>
        <v>0</v>
      </c>
      <c r="X242" s="74">
        <f t="shared" ca="1" si="48"/>
        <v>0</v>
      </c>
      <c r="Y242" s="74">
        <f t="shared" ca="1" si="48"/>
        <v>0</v>
      </c>
      <c r="Z242" s="74">
        <f t="shared" ca="1" si="48"/>
        <v>0</v>
      </c>
      <c r="AA242" s="73">
        <f t="shared" ca="1" si="43"/>
        <v>0</v>
      </c>
      <c r="AB242" s="93"/>
      <c r="AC242" s="75">
        <f ca="1">ROUND(IF($H242="Oui",0,SUMIFS(données!$C$33:$C$39,données!$A$33:$A$39,$I242)),2)</f>
        <v>0</v>
      </c>
      <c r="AD242" s="75" cm="1">
        <f t="array" aca="1" ref="AD242" ca="1">ROUND((SUMPRODUCT((données!$L$2:$R$2=$I242)*(données!$A$3:$A$17=J$1)*(données!$B$3:$B$17=J$2)*données!$L$3:$R$17)*$J242)+(SUMPRODUCT((données!$L$2:$R$2=$I242)*(données!$A$3:$A$17=K$1)*(données!$B$3:$B$17=K$2)*données!$L$3:$R$17)*$K242)+(SUMPRODUCT((données!$L$2:$R$2=$I242)*(données!$A$3:$A$17=L$1)*(données!$B$3:$B$17=L$2)*données!$L$3:$R$17)*$L242)+(SUMPRODUCT((données!$L$2:$R$2=$I242)*(données!$A$3:$A$17=M$1)*(données!$B$3:$B$17=M$2)*données!$L$3:$R$17)*$M242)+(SUMPRODUCT((données!$L$2:$R$2=$I242)*(données!$A$3:$A$17=N$1)*(données!$B$3:$B$17=N$2)*données!$L$3:$R$17)*$N242)+(SUMPRODUCT((données!$L$2:$R$2=$I242)*(données!$A$3:$A$17=O$1)*(données!$B$3:$B$17=O$2)*données!$L$3:$R$17)*$O242)+(SUMPRODUCT((données!$L$2:$R$2=$I242)*(données!$A$3:$A$17=P$1)*(données!$B$3:$B$17=Q$2)*données!$L$3:$R$17)*$P242)+(SUMPRODUCT((données!$L$2:$R$2=$I242)*(données!$A$3:$A$17=Q$1)*(données!$B$3:$B$17=Q$2)*données!$L$3:$R$17)*$Q242)+(SUMPRODUCT((données!$L$2:$R$2=$I242)*(données!$A$3:$A$17=R$1)*(données!$B$3:$B$17=R$2)*données!$L$3:$R$17)*$R242)+(SUMPRODUCT((données!$L$2:$R$2=$I242)*(données!$A$3:$A$17=S$1)*(données!$B$3:$B$17=S$2)*données!$L$3:$R$17)*$S242)+(SUMPRODUCT((données!$L$2:$R$2=$I242)*(données!$A$3:$A$17=T$1)*(données!$B$3:$B$17=T$2)*données!$L$3:$R$17)*$T242)+(SUMPRODUCT((données!$L$2:$R$2=$I242)*(données!$A$3:$A$17=U$1)*(données!$B$3:$B$17=U$2)*données!$L$3:$R$17)*$U242)+(SUMPRODUCT((données!$L$2:$R$2=$I242)*(données!$A$3:$A$17=V$1)*(données!$B$3:$B$17=V$2)*données!$L$3:$R$17)*$V242)+(SUMPRODUCT((données!$L$2:$R$2=$I242)*(données!$A$3:$A$17=W$1)*(données!$B$3:$B$17=W$2)*données!$L$3:$R$17)*$W242)+(SUMPRODUCT((données!$L$2:$R$2=$I242)*(données!$A$3:$A$17=AA$1)*(données!$B$3:$B$17=AA$2)*données!$L$3:$R$17)*$AA242),2)</f>
        <v>0</v>
      </c>
      <c r="AE242" s="75" cm="1">
        <f t="array" aca="1" ref="AE242" ca="1">IFERROR(_xlfn.XLOOKUP(AE$1,INDIRECT("'"&amp;$A242&amp;"'!$a:$a"),INDIRECT("'"&amp;$A242&amp;"'!$f:$f"),FALSE),0)</f>
        <v>0</v>
      </c>
      <c r="AF242" s="75">
        <f t="shared" ca="1" si="44"/>
        <v>0</v>
      </c>
      <c r="AG242" s="75">
        <f t="shared" ca="1" si="45"/>
        <v>0</v>
      </c>
      <c r="AH242" s="74" cm="1">
        <f t="array" aca="1" ref="AH242" ca="1">IFERROR(_xlfn.XLOOKUP(AH$1,INDIRECT("'"&amp;$A242&amp;"'!$A:$A"),INDIRECT("'"&amp;$A242&amp;"'!$b:$b"),FALSE),0)</f>
        <v>0</v>
      </c>
      <c r="AI242" s="74">
        <f ca="1">IFERROR(_xlfn.XLOOKUP($I242,données!$A$33:$A$39,données!$D$33:$D$39,0),0)</f>
        <v>0</v>
      </c>
      <c r="AJ242" s="74">
        <f ca="1">IFERROR(_xlfn.XLOOKUP($I242,données!$A$33:$A$39,données!$E$33:$E$39,0),0)</f>
        <v>0</v>
      </c>
      <c r="AK242" s="74">
        <f ca="1">IFERROR(_xlfn.XLOOKUP($I242,données!$A$33:$A$39,données!$F$33:$F$39,0),0)</f>
        <v>0</v>
      </c>
      <c r="AL242" s="74">
        <f ca="1">IFERROR(_xlfn.XLOOKUP($I242,données!$A$33:$A$39,données!$G$33:$G$39,0),0)</f>
        <v>0</v>
      </c>
      <c r="AM242" s="74">
        <f ca="1">IFERROR(_xlfn.XLOOKUP($I242,données!$A$33:$A$39,données!$H$33:$H$39,0),0)</f>
        <v>0</v>
      </c>
      <c r="AN242" s="74"/>
      <c r="AO242" s="74"/>
      <c r="AP242" s="71"/>
      <c r="AQ242" s="82"/>
    </row>
    <row r="243" spans="1:43" s="68" customFormat="1" ht="14" x14ac:dyDescent="0.2">
      <c r="A243" s="71">
        <f t="shared" si="29"/>
        <v>239</v>
      </c>
      <c r="B243" s="71">
        <f t="shared" ca="1" si="40"/>
        <v>0</v>
      </c>
      <c r="C243" s="71">
        <f t="shared" ca="1" si="40"/>
        <v>0</v>
      </c>
      <c r="D243" s="71">
        <f t="shared" ca="1" si="40"/>
        <v>0</v>
      </c>
      <c r="E243" s="71">
        <f t="shared" ca="1" si="40"/>
        <v>0</v>
      </c>
      <c r="F243" s="71">
        <f t="shared" ca="1" si="47"/>
        <v>0</v>
      </c>
      <c r="G243" s="89">
        <f t="shared" ca="1" si="40"/>
        <v>0</v>
      </c>
      <c r="H243" s="72" cm="1">
        <f t="array" aca="1" ref="H243" ca="1">IFERROR(_xlfn.XLOOKUP(H$1,INDIRECT("'"&amp;$A243&amp;"'!$A:$A"),INDIRECT("'"&amp;$A243&amp;"'!$b:$b"),FALSE),0)</f>
        <v>0</v>
      </c>
      <c r="I243" s="71" cm="1">
        <f t="array" aca="1" ref="I243" ca="1">IFERROR(IF($H243="Oui",_xlfn.XLOOKUP(I$2,INDIRECT("'"&amp;$A243&amp;"'!$A:$A"),INDIRECT("'"&amp;$A243&amp;"'!$b:$b"),FALSE),_xlfn.XLOOKUP(I$1,INDIRECT("'"&amp;$A243&amp;"'!$C$19:$C$25"),INDIRECT("'"&amp;$A243&amp;"'!$A$19:$A$25"),données!$A$39)),0)</f>
        <v>0</v>
      </c>
      <c r="J243" s="73">
        <f t="shared" ca="1" si="42"/>
        <v>0</v>
      </c>
      <c r="K243" s="74">
        <f t="shared" ca="1" si="48"/>
        <v>0</v>
      </c>
      <c r="L243" s="74">
        <f t="shared" ca="1" si="48"/>
        <v>0</v>
      </c>
      <c r="M243" s="74">
        <f t="shared" ca="1" si="48"/>
        <v>0</v>
      </c>
      <c r="N243" s="74">
        <f t="shared" ca="1" si="48"/>
        <v>0</v>
      </c>
      <c r="O243" s="74">
        <f t="shared" ca="1" si="48"/>
        <v>0</v>
      </c>
      <c r="P243" s="74">
        <f t="shared" ca="1" si="48"/>
        <v>0</v>
      </c>
      <c r="Q243" s="74">
        <f t="shared" ca="1" si="48"/>
        <v>0</v>
      </c>
      <c r="R243" s="74">
        <f t="shared" ca="1" si="48"/>
        <v>0</v>
      </c>
      <c r="S243" s="74">
        <f t="shared" ca="1" si="48"/>
        <v>0</v>
      </c>
      <c r="T243" s="74">
        <f t="shared" ca="1" si="48"/>
        <v>0</v>
      </c>
      <c r="U243" s="74">
        <f t="shared" ca="1" si="48"/>
        <v>0</v>
      </c>
      <c r="V243" s="74">
        <f t="shared" ca="1" si="48"/>
        <v>0</v>
      </c>
      <c r="W243" s="74">
        <f t="shared" ca="1" si="48"/>
        <v>0</v>
      </c>
      <c r="X243" s="74">
        <f t="shared" ca="1" si="48"/>
        <v>0</v>
      </c>
      <c r="Y243" s="74">
        <f t="shared" ca="1" si="48"/>
        <v>0</v>
      </c>
      <c r="Z243" s="74">
        <f t="shared" ca="1" si="48"/>
        <v>0</v>
      </c>
      <c r="AA243" s="73">
        <f t="shared" ca="1" si="43"/>
        <v>0</v>
      </c>
      <c r="AB243" s="93"/>
      <c r="AC243" s="75">
        <f ca="1">ROUND(IF($H243="Oui",0,SUMIFS(données!$C$33:$C$39,données!$A$33:$A$39,$I243)),2)</f>
        <v>0</v>
      </c>
      <c r="AD243" s="75" cm="1">
        <f t="array" aca="1" ref="AD243" ca="1">ROUND((SUMPRODUCT((données!$L$2:$R$2=$I243)*(données!$A$3:$A$17=J$1)*(données!$B$3:$B$17=J$2)*données!$L$3:$R$17)*$J243)+(SUMPRODUCT((données!$L$2:$R$2=$I243)*(données!$A$3:$A$17=K$1)*(données!$B$3:$B$17=K$2)*données!$L$3:$R$17)*$K243)+(SUMPRODUCT((données!$L$2:$R$2=$I243)*(données!$A$3:$A$17=L$1)*(données!$B$3:$B$17=L$2)*données!$L$3:$R$17)*$L243)+(SUMPRODUCT((données!$L$2:$R$2=$I243)*(données!$A$3:$A$17=M$1)*(données!$B$3:$B$17=M$2)*données!$L$3:$R$17)*$M243)+(SUMPRODUCT((données!$L$2:$R$2=$I243)*(données!$A$3:$A$17=N$1)*(données!$B$3:$B$17=N$2)*données!$L$3:$R$17)*$N243)+(SUMPRODUCT((données!$L$2:$R$2=$I243)*(données!$A$3:$A$17=O$1)*(données!$B$3:$B$17=O$2)*données!$L$3:$R$17)*$O243)+(SUMPRODUCT((données!$L$2:$R$2=$I243)*(données!$A$3:$A$17=P$1)*(données!$B$3:$B$17=Q$2)*données!$L$3:$R$17)*$P243)+(SUMPRODUCT((données!$L$2:$R$2=$I243)*(données!$A$3:$A$17=Q$1)*(données!$B$3:$B$17=Q$2)*données!$L$3:$R$17)*$Q243)+(SUMPRODUCT((données!$L$2:$R$2=$I243)*(données!$A$3:$A$17=R$1)*(données!$B$3:$B$17=R$2)*données!$L$3:$R$17)*$R243)+(SUMPRODUCT((données!$L$2:$R$2=$I243)*(données!$A$3:$A$17=S$1)*(données!$B$3:$B$17=S$2)*données!$L$3:$R$17)*$S243)+(SUMPRODUCT((données!$L$2:$R$2=$I243)*(données!$A$3:$A$17=T$1)*(données!$B$3:$B$17=T$2)*données!$L$3:$R$17)*$T243)+(SUMPRODUCT((données!$L$2:$R$2=$I243)*(données!$A$3:$A$17=U$1)*(données!$B$3:$B$17=U$2)*données!$L$3:$R$17)*$U243)+(SUMPRODUCT((données!$L$2:$R$2=$I243)*(données!$A$3:$A$17=V$1)*(données!$B$3:$B$17=V$2)*données!$L$3:$R$17)*$V243)+(SUMPRODUCT((données!$L$2:$R$2=$I243)*(données!$A$3:$A$17=W$1)*(données!$B$3:$B$17=W$2)*données!$L$3:$R$17)*$W243)+(SUMPRODUCT((données!$L$2:$R$2=$I243)*(données!$A$3:$A$17=AA$1)*(données!$B$3:$B$17=AA$2)*données!$L$3:$R$17)*$AA243),2)</f>
        <v>0</v>
      </c>
      <c r="AE243" s="75" cm="1">
        <f t="array" aca="1" ref="AE243" ca="1">IFERROR(_xlfn.XLOOKUP(AE$1,INDIRECT("'"&amp;$A243&amp;"'!$a:$a"),INDIRECT("'"&amp;$A243&amp;"'!$f:$f"),FALSE),0)</f>
        <v>0</v>
      </c>
      <c r="AF243" s="75">
        <f t="shared" ca="1" si="44"/>
        <v>0</v>
      </c>
      <c r="AG243" s="75">
        <f t="shared" ca="1" si="45"/>
        <v>0</v>
      </c>
      <c r="AH243" s="74" cm="1">
        <f t="array" aca="1" ref="AH243" ca="1">IFERROR(_xlfn.XLOOKUP(AH$1,INDIRECT("'"&amp;$A243&amp;"'!$A:$A"),INDIRECT("'"&amp;$A243&amp;"'!$b:$b"),FALSE),0)</f>
        <v>0</v>
      </c>
      <c r="AI243" s="74">
        <f ca="1">IFERROR(_xlfn.XLOOKUP($I243,données!$A$33:$A$39,données!$D$33:$D$39,0),0)</f>
        <v>0</v>
      </c>
      <c r="AJ243" s="74">
        <f ca="1">IFERROR(_xlfn.XLOOKUP($I243,données!$A$33:$A$39,données!$E$33:$E$39,0),0)</f>
        <v>0</v>
      </c>
      <c r="AK243" s="74">
        <f ca="1">IFERROR(_xlfn.XLOOKUP($I243,données!$A$33:$A$39,données!$F$33:$F$39,0),0)</f>
        <v>0</v>
      </c>
      <c r="AL243" s="74">
        <f ca="1">IFERROR(_xlfn.XLOOKUP($I243,données!$A$33:$A$39,données!$G$33:$G$39,0),0)</f>
        <v>0</v>
      </c>
      <c r="AM243" s="74">
        <f ca="1">IFERROR(_xlfn.XLOOKUP($I243,données!$A$33:$A$39,données!$H$33:$H$39,0),0)</f>
        <v>0</v>
      </c>
      <c r="AN243" s="74"/>
      <c r="AO243" s="74"/>
      <c r="AP243" s="71"/>
      <c r="AQ243" s="82"/>
    </row>
    <row r="244" spans="1:43" s="68" customFormat="1" ht="14" x14ac:dyDescent="0.2">
      <c r="A244" s="71">
        <f t="shared" si="29"/>
        <v>240</v>
      </c>
      <c r="B244" s="71">
        <f t="shared" ca="1" si="40"/>
        <v>0</v>
      </c>
      <c r="C244" s="71">
        <f t="shared" ca="1" si="40"/>
        <v>0</v>
      </c>
      <c r="D244" s="71">
        <f t="shared" ca="1" si="40"/>
        <v>0</v>
      </c>
      <c r="E244" s="71">
        <f t="shared" ca="1" si="40"/>
        <v>0</v>
      </c>
      <c r="F244" s="71">
        <f t="shared" ca="1" si="47"/>
        <v>0</v>
      </c>
      <c r="G244" s="89">
        <f t="shared" ca="1" si="40"/>
        <v>0</v>
      </c>
      <c r="H244" s="72" cm="1">
        <f t="array" aca="1" ref="H244" ca="1">IFERROR(_xlfn.XLOOKUP(H$1,INDIRECT("'"&amp;$A244&amp;"'!$A:$A"),INDIRECT("'"&amp;$A244&amp;"'!$b:$b"),FALSE),0)</f>
        <v>0</v>
      </c>
      <c r="I244" s="71" cm="1">
        <f t="array" aca="1" ref="I244" ca="1">IFERROR(IF($H244="Oui",_xlfn.XLOOKUP(I$2,INDIRECT("'"&amp;$A244&amp;"'!$A:$A"),INDIRECT("'"&amp;$A244&amp;"'!$b:$b"),FALSE),_xlfn.XLOOKUP(I$1,INDIRECT("'"&amp;$A244&amp;"'!$C$19:$C$25"),INDIRECT("'"&amp;$A244&amp;"'!$A$19:$A$25"),données!$A$39)),0)</f>
        <v>0</v>
      </c>
      <c r="J244" s="73">
        <f t="shared" ca="1" si="42"/>
        <v>0</v>
      </c>
      <c r="K244" s="74">
        <f t="shared" ca="1" si="48"/>
        <v>0</v>
      </c>
      <c r="L244" s="74">
        <f t="shared" ref="K244:Z259" ca="1" si="49">IFERROR(SUMIFS(INDIRECT("'"&amp;$A244&amp;"'!$C$30:$C$45"),INDIRECT("'"&amp;$A244&amp;"'!$A$30:$A$45"),L$1,INDIRECT("'"&amp;$A244&amp;"'!$B$30:$B$45"),L$2),0)</f>
        <v>0</v>
      </c>
      <c r="M244" s="74">
        <f t="shared" ca="1" si="49"/>
        <v>0</v>
      </c>
      <c r="N244" s="74">
        <f t="shared" ca="1" si="49"/>
        <v>0</v>
      </c>
      <c r="O244" s="74">
        <f t="shared" ca="1" si="49"/>
        <v>0</v>
      </c>
      <c r="P244" s="74">
        <f t="shared" ca="1" si="49"/>
        <v>0</v>
      </c>
      <c r="Q244" s="74">
        <f t="shared" ca="1" si="49"/>
        <v>0</v>
      </c>
      <c r="R244" s="74">
        <f t="shared" ca="1" si="49"/>
        <v>0</v>
      </c>
      <c r="S244" s="74">
        <f t="shared" ca="1" si="49"/>
        <v>0</v>
      </c>
      <c r="T244" s="74">
        <f t="shared" ca="1" si="49"/>
        <v>0</v>
      </c>
      <c r="U244" s="74">
        <f t="shared" ca="1" si="49"/>
        <v>0</v>
      </c>
      <c r="V244" s="74">
        <f t="shared" ca="1" si="49"/>
        <v>0</v>
      </c>
      <c r="W244" s="74">
        <f t="shared" ca="1" si="49"/>
        <v>0</v>
      </c>
      <c r="X244" s="74">
        <f t="shared" ca="1" si="49"/>
        <v>0</v>
      </c>
      <c r="Y244" s="74">
        <f t="shared" ca="1" si="49"/>
        <v>0</v>
      </c>
      <c r="Z244" s="74">
        <f t="shared" ca="1" si="49"/>
        <v>0</v>
      </c>
      <c r="AA244" s="73">
        <f t="shared" ca="1" si="43"/>
        <v>0</v>
      </c>
      <c r="AB244" s="93"/>
      <c r="AC244" s="75">
        <f ca="1">ROUND(IF($H244="Oui",0,SUMIFS(données!$C$33:$C$39,données!$A$33:$A$39,$I244)),2)</f>
        <v>0</v>
      </c>
      <c r="AD244" s="75" cm="1">
        <f t="array" aca="1" ref="AD244" ca="1">ROUND((SUMPRODUCT((données!$L$2:$R$2=$I244)*(données!$A$3:$A$17=J$1)*(données!$B$3:$B$17=J$2)*données!$L$3:$R$17)*$J244)+(SUMPRODUCT((données!$L$2:$R$2=$I244)*(données!$A$3:$A$17=K$1)*(données!$B$3:$B$17=K$2)*données!$L$3:$R$17)*$K244)+(SUMPRODUCT((données!$L$2:$R$2=$I244)*(données!$A$3:$A$17=L$1)*(données!$B$3:$B$17=L$2)*données!$L$3:$R$17)*$L244)+(SUMPRODUCT((données!$L$2:$R$2=$I244)*(données!$A$3:$A$17=M$1)*(données!$B$3:$B$17=M$2)*données!$L$3:$R$17)*$M244)+(SUMPRODUCT((données!$L$2:$R$2=$I244)*(données!$A$3:$A$17=N$1)*(données!$B$3:$B$17=N$2)*données!$L$3:$R$17)*$N244)+(SUMPRODUCT((données!$L$2:$R$2=$I244)*(données!$A$3:$A$17=O$1)*(données!$B$3:$B$17=O$2)*données!$L$3:$R$17)*$O244)+(SUMPRODUCT((données!$L$2:$R$2=$I244)*(données!$A$3:$A$17=P$1)*(données!$B$3:$B$17=Q$2)*données!$L$3:$R$17)*$P244)+(SUMPRODUCT((données!$L$2:$R$2=$I244)*(données!$A$3:$A$17=Q$1)*(données!$B$3:$B$17=Q$2)*données!$L$3:$R$17)*$Q244)+(SUMPRODUCT((données!$L$2:$R$2=$I244)*(données!$A$3:$A$17=R$1)*(données!$B$3:$B$17=R$2)*données!$L$3:$R$17)*$R244)+(SUMPRODUCT((données!$L$2:$R$2=$I244)*(données!$A$3:$A$17=S$1)*(données!$B$3:$B$17=S$2)*données!$L$3:$R$17)*$S244)+(SUMPRODUCT((données!$L$2:$R$2=$I244)*(données!$A$3:$A$17=T$1)*(données!$B$3:$B$17=T$2)*données!$L$3:$R$17)*$T244)+(SUMPRODUCT((données!$L$2:$R$2=$I244)*(données!$A$3:$A$17=U$1)*(données!$B$3:$B$17=U$2)*données!$L$3:$R$17)*$U244)+(SUMPRODUCT((données!$L$2:$R$2=$I244)*(données!$A$3:$A$17=V$1)*(données!$B$3:$B$17=V$2)*données!$L$3:$R$17)*$V244)+(SUMPRODUCT((données!$L$2:$R$2=$I244)*(données!$A$3:$A$17=W$1)*(données!$B$3:$B$17=W$2)*données!$L$3:$R$17)*$W244)+(SUMPRODUCT((données!$L$2:$R$2=$I244)*(données!$A$3:$A$17=AA$1)*(données!$B$3:$B$17=AA$2)*données!$L$3:$R$17)*$AA244),2)</f>
        <v>0</v>
      </c>
      <c r="AE244" s="75" cm="1">
        <f t="array" aca="1" ref="AE244" ca="1">IFERROR(_xlfn.XLOOKUP(AE$1,INDIRECT("'"&amp;$A244&amp;"'!$a:$a"),INDIRECT("'"&amp;$A244&amp;"'!$f:$f"),FALSE),0)</f>
        <v>0</v>
      </c>
      <c r="AF244" s="75">
        <f t="shared" ca="1" si="44"/>
        <v>0</v>
      </c>
      <c r="AG244" s="75">
        <f t="shared" ca="1" si="45"/>
        <v>0</v>
      </c>
      <c r="AH244" s="74" cm="1">
        <f t="array" aca="1" ref="AH244" ca="1">IFERROR(_xlfn.XLOOKUP(AH$1,INDIRECT("'"&amp;$A244&amp;"'!$A:$A"),INDIRECT("'"&amp;$A244&amp;"'!$b:$b"),FALSE),0)</f>
        <v>0</v>
      </c>
      <c r="AI244" s="74">
        <f ca="1">IFERROR(_xlfn.XLOOKUP($I244,données!$A$33:$A$39,données!$D$33:$D$39,0),0)</f>
        <v>0</v>
      </c>
      <c r="AJ244" s="74">
        <f ca="1">IFERROR(_xlfn.XLOOKUP($I244,données!$A$33:$A$39,données!$E$33:$E$39,0),0)</f>
        <v>0</v>
      </c>
      <c r="AK244" s="74">
        <f ca="1">IFERROR(_xlfn.XLOOKUP($I244,données!$A$33:$A$39,données!$F$33:$F$39,0),0)</f>
        <v>0</v>
      </c>
      <c r="AL244" s="74">
        <f ca="1">IFERROR(_xlfn.XLOOKUP($I244,données!$A$33:$A$39,données!$G$33:$G$39,0),0)</f>
        <v>0</v>
      </c>
      <c r="AM244" s="74">
        <f ca="1">IFERROR(_xlfn.XLOOKUP($I244,données!$A$33:$A$39,données!$H$33:$H$39,0),0)</f>
        <v>0</v>
      </c>
      <c r="AN244" s="74"/>
      <c r="AO244" s="74"/>
      <c r="AP244" s="71"/>
      <c r="AQ244" s="82"/>
    </row>
    <row r="245" spans="1:43" s="68" customFormat="1" ht="14" x14ac:dyDescent="0.2">
      <c r="A245" s="71">
        <f t="shared" si="29"/>
        <v>241</v>
      </c>
      <c r="B245" s="71">
        <f t="shared" ref="B245:G295" ca="1" si="50">IFERROR(VLOOKUP(B$1,INDIRECT("'"&amp;$A245&amp;"'!$B:$E"),3,FALSE),0)</f>
        <v>0</v>
      </c>
      <c r="C245" s="71">
        <f t="shared" ca="1" si="50"/>
        <v>0</v>
      </c>
      <c r="D245" s="71">
        <f t="shared" ca="1" si="50"/>
        <v>0</v>
      </c>
      <c r="E245" s="71">
        <f t="shared" ca="1" si="50"/>
        <v>0</v>
      </c>
      <c r="F245" s="71">
        <f t="shared" ca="1" si="47"/>
        <v>0</v>
      </c>
      <c r="G245" s="89">
        <f t="shared" ca="1" si="50"/>
        <v>0</v>
      </c>
      <c r="H245" s="72" cm="1">
        <f t="array" aca="1" ref="H245" ca="1">IFERROR(_xlfn.XLOOKUP(H$1,INDIRECT("'"&amp;$A245&amp;"'!$A:$A"),INDIRECT("'"&amp;$A245&amp;"'!$b:$b"),FALSE),0)</f>
        <v>0</v>
      </c>
      <c r="I245" s="71" cm="1">
        <f t="array" aca="1" ref="I245" ca="1">IFERROR(IF($H245="Oui",_xlfn.XLOOKUP(I$2,INDIRECT("'"&amp;$A245&amp;"'!$A:$A"),INDIRECT("'"&amp;$A245&amp;"'!$b:$b"),FALSE),_xlfn.XLOOKUP(I$1,INDIRECT("'"&amp;$A245&amp;"'!$C$19:$C$25"),INDIRECT("'"&amp;$A245&amp;"'!$A$19:$A$25"),données!$A$39)),0)</f>
        <v>0</v>
      </c>
      <c r="J245" s="73">
        <f t="shared" ca="1" si="42"/>
        <v>0</v>
      </c>
      <c r="K245" s="74">
        <f t="shared" ca="1" si="49"/>
        <v>0</v>
      </c>
      <c r="L245" s="74">
        <f t="shared" ca="1" si="49"/>
        <v>0</v>
      </c>
      <c r="M245" s="74">
        <f t="shared" ca="1" si="49"/>
        <v>0</v>
      </c>
      <c r="N245" s="74">
        <f t="shared" ca="1" si="49"/>
        <v>0</v>
      </c>
      <c r="O245" s="74">
        <f t="shared" ca="1" si="49"/>
        <v>0</v>
      </c>
      <c r="P245" s="74">
        <f t="shared" ca="1" si="49"/>
        <v>0</v>
      </c>
      <c r="Q245" s="74">
        <f t="shared" ca="1" si="49"/>
        <v>0</v>
      </c>
      <c r="R245" s="74">
        <f t="shared" ca="1" si="49"/>
        <v>0</v>
      </c>
      <c r="S245" s="74">
        <f t="shared" ca="1" si="49"/>
        <v>0</v>
      </c>
      <c r="T245" s="74">
        <f t="shared" ca="1" si="49"/>
        <v>0</v>
      </c>
      <c r="U245" s="74">
        <f t="shared" ca="1" si="49"/>
        <v>0</v>
      </c>
      <c r="V245" s="74">
        <f t="shared" ca="1" si="49"/>
        <v>0</v>
      </c>
      <c r="W245" s="74">
        <f t="shared" ca="1" si="49"/>
        <v>0</v>
      </c>
      <c r="X245" s="74">
        <f t="shared" ca="1" si="49"/>
        <v>0</v>
      </c>
      <c r="Y245" s="74">
        <f t="shared" ca="1" si="49"/>
        <v>0</v>
      </c>
      <c r="Z245" s="74">
        <f t="shared" ca="1" si="49"/>
        <v>0</v>
      </c>
      <c r="AA245" s="73">
        <f t="shared" ca="1" si="43"/>
        <v>0</v>
      </c>
      <c r="AB245" s="93"/>
      <c r="AC245" s="75">
        <f ca="1">ROUND(IF($H245="Oui",0,SUMIFS(données!$C$33:$C$39,données!$A$33:$A$39,$I245)),2)</f>
        <v>0</v>
      </c>
      <c r="AD245" s="75" cm="1">
        <f t="array" aca="1" ref="AD245" ca="1">ROUND((SUMPRODUCT((données!$L$2:$R$2=$I245)*(données!$A$3:$A$17=J$1)*(données!$B$3:$B$17=J$2)*données!$L$3:$R$17)*$J245)+(SUMPRODUCT((données!$L$2:$R$2=$I245)*(données!$A$3:$A$17=K$1)*(données!$B$3:$B$17=K$2)*données!$L$3:$R$17)*$K245)+(SUMPRODUCT((données!$L$2:$R$2=$I245)*(données!$A$3:$A$17=L$1)*(données!$B$3:$B$17=L$2)*données!$L$3:$R$17)*$L245)+(SUMPRODUCT((données!$L$2:$R$2=$I245)*(données!$A$3:$A$17=M$1)*(données!$B$3:$B$17=M$2)*données!$L$3:$R$17)*$M245)+(SUMPRODUCT((données!$L$2:$R$2=$I245)*(données!$A$3:$A$17=N$1)*(données!$B$3:$B$17=N$2)*données!$L$3:$R$17)*$N245)+(SUMPRODUCT((données!$L$2:$R$2=$I245)*(données!$A$3:$A$17=O$1)*(données!$B$3:$B$17=O$2)*données!$L$3:$R$17)*$O245)+(SUMPRODUCT((données!$L$2:$R$2=$I245)*(données!$A$3:$A$17=P$1)*(données!$B$3:$B$17=Q$2)*données!$L$3:$R$17)*$P245)+(SUMPRODUCT((données!$L$2:$R$2=$I245)*(données!$A$3:$A$17=Q$1)*(données!$B$3:$B$17=Q$2)*données!$L$3:$R$17)*$Q245)+(SUMPRODUCT((données!$L$2:$R$2=$I245)*(données!$A$3:$A$17=R$1)*(données!$B$3:$B$17=R$2)*données!$L$3:$R$17)*$R245)+(SUMPRODUCT((données!$L$2:$R$2=$I245)*(données!$A$3:$A$17=S$1)*(données!$B$3:$B$17=S$2)*données!$L$3:$R$17)*$S245)+(SUMPRODUCT((données!$L$2:$R$2=$I245)*(données!$A$3:$A$17=T$1)*(données!$B$3:$B$17=T$2)*données!$L$3:$R$17)*$T245)+(SUMPRODUCT((données!$L$2:$R$2=$I245)*(données!$A$3:$A$17=U$1)*(données!$B$3:$B$17=U$2)*données!$L$3:$R$17)*$U245)+(SUMPRODUCT((données!$L$2:$R$2=$I245)*(données!$A$3:$A$17=V$1)*(données!$B$3:$B$17=V$2)*données!$L$3:$R$17)*$V245)+(SUMPRODUCT((données!$L$2:$R$2=$I245)*(données!$A$3:$A$17=W$1)*(données!$B$3:$B$17=W$2)*données!$L$3:$R$17)*$W245)+(SUMPRODUCT((données!$L$2:$R$2=$I245)*(données!$A$3:$A$17=AA$1)*(données!$B$3:$B$17=AA$2)*données!$L$3:$R$17)*$AA245),2)</f>
        <v>0</v>
      </c>
      <c r="AE245" s="75" cm="1">
        <f t="array" aca="1" ref="AE245" ca="1">IFERROR(_xlfn.XLOOKUP(AE$1,INDIRECT("'"&amp;$A245&amp;"'!$a:$a"),INDIRECT("'"&amp;$A245&amp;"'!$f:$f"),FALSE),0)</f>
        <v>0</v>
      </c>
      <c r="AF245" s="75">
        <f t="shared" ca="1" si="44"/>
        <v>0</v>
      </c>
      <c r="AG245" s="75">
        <f t="shared" ca="1" si="45"/>
        <v>0</v>
      </c>
      <c r="AH245" s="74" cm="1">
        <f t="array" aca="1" ref="AH245" ca="1">IFERROR(_xlfn.XLOOKUP(AH$1,INDIRECT("'"&amp;$A245&amp;"'!$A:$A"),INDIRECT("'"&amp;$A245&amp;"'!$b:$b"),FALSE),0)</f>
        <v>0</v>
      </c>
      <c r="AI245" s="74">
        <f ca="1">IFERROR(_xlfn.XLOOKUP($I245,données!$A$33:$A$39,données!$D$33:$D$39,0),0)</f>
        <v>0</v>
      </c>
      <c r="AJ245" s="74">
        <f ca="1">IFERROR(_xlfn.XLOOKUP($I245,données!$A$33:$A$39,données!$E$33:$E$39,0),0)</f>
        <v>0</v>
      </c>
      <c r="AK245" s="74">
        <f ca="1">IFERROR(_xlfn.XLOOKUP($I245,données!$A$33:$A$39,données!$F$33:$F$39,0),0)</f>
        <v>0</v>
      </c>
      <c r="AL245" s="74">
        <f ca="1">IFERROR(_xlfn.XLOOKUP($I245,données!$A$33:$A$39,données!$G$33:$G$39,0),0)</f>
        <v>0</v>
      </c>
      <c r="AM245" s="74">
        <f ca="1">IFERROR(_xlfn.XLOOKUP($I245,données!$A$33:$A$39,données!$H$33:$H$39,0),0)</f>
        <v>0</v>
      </c>
      <c r="AN245" s="74"/>
      <c r="AO245" s="74"/>
      <c r="AP245" s="71"/>
      <c r="AQ245" s="82"/>
    </row>
    <row r="246" spans="1:43" s="68" customFormat="1" ht="14" x14ac:dyDescent="0.2">
      <c r="A246" s="71">
        <f t="shared" si="29"/>
        <v>242</v>
      </c>
      <c r="B246" s="71">
        <f t="shared" ca="1" si="50"/>
        <v>0</v>
      </c>
      <c r="C246" s="71">
        <f t="shared" ca="1" si="50"/>
        <v>0</v>
      </c>
      <c r="D246" s="71">
        <f t="shared" ca="1" si="50"/>
        <v>0</v>
      </c>
      <c r="E246" s="71">
        <f t="shared" ca="1" si="50"/>
        <v>0</v>
      </c>
      <c r="F246" s="71">
        <f t="shared" ca="1" si="47"/>
        <v>0</v>
      </c>
      <c r="G246" s="89">
        <f t="shared" ca="1" si="50"/>
        <v>0</v>
      </c>
      <c r="H246" s="72" cm="1">
        <f t="array" aca="1" ref="H246" ca="1">IFERROR(_xlfn.XLOOKUP(H$1,INDIRECT("'"&amp;$A246&amp;"'!$A:$A"),INDIRECT("'"&amp;$A246&amp;"'!$b:$b"),FALSE),0)</f>
        <v>0</v>
      </c>
      <c r="I246" s="71" cm="1">
        <f t="array" aca="1" ref="I246" ca="1">IFERROR(IF($H246="Oui",_xlfn.XLOOKUP(I$2,INDIRECT("'"&amp;$A246&amp;"'!$A:$A"),INDIRECT("'"&amp;$A246&amp;"'!$b:$b"),FALSE),_xlfn.XLOOKUP(I$1,INDIRECT("'"&amp;$A246&amp;"'!$C$19:$C$25"),INDIRECT("'"&amp;$A246&amp;"'!$A$19:$A$25"),données!$A$39)),0)</f>
        <v>0</v>
      </c>
      <c r="J246" s="73">
        <f t="shared" ca="1" si="42"/>
        <v>0</v>
      </c>
      <c r="K246" s="74">
        <f t="shared" ca="1" si="49"/>
        <v>0</v>
      </c>
      <c r="L246" s="74">
        <f t="shared" ca="1" si="49"/>
        <v>0</v>
      </c>
      <c r="M246" s="74">
        <f t="shared" ca="1" si="49"/>
        <v>0</v>
      </c>
      <c r="N246" s="74">
        <f t="shared" ca="1" si="49"/>
        <v>0</v>
      </c>
      <c r="O246" s="74">
        <f t="shared" ca="1" si="49"/>
        <v>0</v>
      </c>
      <c r="P246" s="74">
        <f t="shared" ca="1" si="49"/>
        <v>0</v>
      </c>
      <c r="Q246" s="74">
        <f t="shared" ca="1" si="49"/>
        <v>0</v>
      </c>
      <c r="R246" s="74">
        <f t="shared" ca="1" si="49"/>
        <v>0</v>
      </c>
      <c r="S246" s="74">
        <f t="shared" ca="1" si="49"/>
        <v>0</v>
      </c>
      <c r="T246" s="74">
        <f t="shared" ca="1" si="49"/>
        <v>0</v>
      </c>
      <c r="U246" s="74">
        <f t="shared" ca="1" si="49"/>
        <v>0</v>
      </c>
      <c r="V246" s="74">
        <f t="shared" ca="1" si="49"/>
        <v>0</v>
      </c>
      <c r="W246" s="74">
        <f t="shared" ca="1" si="49"/>
        <v>0</v>
      </c>
      <c r="X246" s="74">
        <f t="shared" ca="1" si="49"/>
        <v>0</v>
      </c>
      <c r="Y246" s="74">
        <f t="shared" ca="1" si="49"/>
        <v>0</v>
      </c>
      <c r="Z246" s="74">
        <f t="shared" ca="1" si="49"/>
        <v>0</v>
      </c>
      <c r="AA246" s="73">
        <f t="shared" ca="1" si="43"/>
        <v>0</v>
      </c>
      <c r="AB246" s="93"/>
      <c r="AC246" s="75">
        <f ca="1">ROUND(IF($H246="Oui",0,SUMIFS(données!$C$33:$C$39,données!$A$33:$A$39,$I246)),2)</f>
        <v>0</v>
      </c>
      <c r="AD246" s="75" cm="1">
        <f t="array" aca="1" ref="AD246" ca="1">ROUND((SUMPRODUCT((données!$L$2:$R$2=$I246)*(données!$A$3:$A$17=J$1)*(données!$B$3:$B$17=J$2)*données!$L$3:$R$17)*$J246)+(SUMPRODUCT((données!$L$2:$R$2=$I246)*(données!$A$3:$A$17=K$1)*(données!$B$3:$B$17=K$2)*données!$L$3:$R$17)*$K246)+(SUMPRODUCT((données!$L$2:$R$2=$I246)*(données!$A$3:$A$17=L$1)*(données!$B$3:$B$17=L$2)*données!$L$3:$R$17)*$L246)+(SUMPRODUCT((données!$L$2:$R$2=$I246)*(données!$A$3:$A$17=M$1)*(données!$B$3:$B$17=M$2)*données!$L$3:$R$17)*$M246)+(SUMPRODUCT((données!$L$2:$R$2=$I246)*(données!$A$3:$A$17=N$1)*(données!$B$3:$B$17=N$2)*données!$L$3:$R$17)*$N246)+(SUMPRODUCT((données!$L$2:$R$2=$I246)*(données!$A$3:$A$17=O$1)*(données!$B$3:$B$17=O$2)*données!$L$3:$R$17)*$O246)+(SUMPRODUCT((données!$L$2:$R$2=$I246)*(données!$A$3:$A$17=P$1)*(données!$B$3:$B$17=Q$2)*données!$L$3:$R$17)*$P246)+(SUMPRODUCT((données!$L$2:$R$2=$I246)*(données!$A$3:$A$17=Q$1)*(données!$B$3:$B$17=Q$2)*données!$L$3:$R$17)*$Q246)+(SUMPRODUCT((données!$L$2:$R$2=$I246)*(données!$A$3:$A$17=R$1)*(données!$B$3:$B$17=R$2)*données!$L$3:$R$17)*$R246)+(SUMPRODUCT((données!$L$2:$R$2=$I246)*(données!$A$3:$A$17=S$1)*(données!$B$3:$B$17=S$2)*données!$L$3:$R$17)*$S246)+(SUMPRODUCT((données!$L$2:$R$2=$I246)*(données!$A$3:$A$17=T$1)*(données!$B$3:$B$17=T$2)*données!$L$3:$R$17)*$T246)+(SUMPRODUCT((données!$L$2:$R$2=$I246)*(données!$A$3:$A$17=U$1)*(données!$B$3:$B$17=U$2)*données!$L$3:$R$17)*$U246)+(SUMPRODUCT((données!$L$2:$R$2=$I246)*(données!$A$3:$A$17=V$1)*(données!$B$3:$B$17=V$2)*données!$L$3:$R$17)*$V246)+(SUMPRODUCT((données!$L$2:$R$2=$I246)*(données!$A$3:$A$17=W$1)*(données!$B$3:$B$17=W$2)*données!$L$3:$R$17)*$W246)+(SUMPRODUCT((données!$L$2:$R$2=$I246)*(données!$A$3:$A$17=AA$1)*(données!$B$3:$B$17=AA$2)*données!$L$3:$R$17)*$AA246),2)</f>
        <v>0</v>
      </c>
      <c r="AE246" s="75" cm="1">
        <f t="array" aca="1" ref="AE246" ca="1">IFERROR(_xlfn.XLOOKUP(AE$1,INDIRECT("'"&amp;$A246&amp;"'!$a:$a"),INDIRECT("'"&amp;$A246&amp;"'!$f:$f"),FALSE),0)</f>
        <v>0</v>
      </c>
      <c r="AF246" s="75">
        <f t="shared" ca="1" si="44"/>
        <v>0</v>
      </c>
      <c r="AG246" s="75">
        <f t="shared" ca="1" si="45"/>
        <v>0</v>
      </c>
      <c r="AH246" s="74" cm="1">
        <f t="array" aca="1" ref="AH246" ca="1">IFERROR(_xlfn.XLOOKUP(AH$1,INDIRECT("'"&amp;$A246&amp;"'!$A:$A"),INDIRECT("'"&amp;$A246&amp;"'!$b:$b"),FALSE),0)</f>
        <v>0</v>
      </c>
      <c r="AI246" s="74">
        <f ca="1">IFERROR(_xlfn.XLOOKUP($I246,données!$A$33:$A$39,données!$D$33:$D$39,0),0)</f>
        <v>0</v>
      </c>
      <c r="AJ246" s="74">
        <f ca="1">IFERROR(_xlfn.XLOOKUP($I246,données!$A$33:$A$39,données!$E$33:$E$39,0),0)</f>
        <v>0</v>
      </c>
      <c r="AK246" s="74">
        <f ca="1">IFERROR(_xlfn.XLOOKUP($I246,données!$A$33:$A$39,données!$F$33:$F$39,0),0)</f>
        <v>0</v>
      </c>
      <c r="AL246" s="74">
        <f ca="1">IFERROR(_xlfn.XLOOKUP($I246,données!$A$33:$A$39,données!$G$33:$G$39,0),0)</f>
        <v>0</v>
      </c>
      <c r="AM246" s="74">
        <f ca="1">IFERROR(_xlfn.XLOOKUP($I246,données!$A$33:$A$39,données!$H$33:$H$39,0),0)</f>
        <v>0</v>
      </c>
      <c r="AN246" s="74"/>
      <c r="AO246" s="74"/>
      <c r="AP246" s="71"/>
      <c r="AQ246" s="82"/>
    </row>
    <row r="247" spans="1:43" s="68" customFormat="1" ht="14" x14ac:dyDescent="0.2">
      <c r="A247" s="71">
        <f t="shared" si="29"/>
        <v>243</v>
      </c>
      <c r="B247" s="71">
        <f t="shared" ca="1" si="50"/>
        <v>0</v>
      </c>
      <c r="C247" s="71">
        <f t="shared" ca="1" si="50"/>
        <v>0</v>
      </c>
      <c r="D247" s="71">
        <f t="shared" ca="1" si="50"/>
        <v>0</v>
      </c>
      <c r="E247" s="71">
        <f t="shared" ca="1" si="50"/>
        <v>0</v>
      </c>
      <c r="F247" s="71">
        <f t="shared" ca="1" si="47"/>
        <v>0</v>
      </c>
      <c r="G247" s="89">
        <f t="shared" ca="1" si="50"/>
        <v>0</v>
      </c>
      <c r="H247" s="72" cm="1">
        <f t="array" aca="1" ref="H247" ca="1">IFERROR(_xlfn.XLOOKUP(H$1,INDIRECT("'"&amp;$A247&amp;"'!$A:$A"),INDIRECT("'"&amp;$A247&amp;"'!$b:$b"),FALSE),0)</f>
        <v>0</v>
      </c>
      <c r="I247" s="71" cm="1">
        <f t="array" aca="1" ref="I247" ca="1">IFERROR(IF($H247="Oui",_xlfn.XLOOKUP(I$2,INDIRECT("'"&amp;$A247&amp;"'!$A:$A"),INDIRECT("'"&amp;$A247&amp;"'!$b:$b"),FALSE),_xlfn.XLOOKUP(I$1,INDIRECT("'"&amp;$A247&amp;"'!$C$19:$C$25"),INDIRECT("'"&amp;$A247&amp;"'!$A$19:$A$25"),données!$A$39)),0)</f>
        <v>0</v>
      </c>
      <c r="J247" s="73">
        <f t="shared" ca="1" si="42"/>
        <v>0</v>
      </c>
      <c r="K247" s="74">
        <f t="shared" ca="1" si="49"/>
        <v>0</v>
      </c>
      <c r="L247" s="74">
        <f t="shared" ca="1" si="49"/>
        <v>0</v>
      </c>
      <c r="M247" s="74">
        <f t="shared" ca="1" si="49"/>
        <v>0</v>
      </c>
      <c r="N247" s="74">
        <f t="shared" ca="1" si="49"/>
        <v>0</v>
      </c>
      <c r="O247" s="74">
        <f t="shared" ca="1" si="49"/>
        <v>0</v>
      </c>
      <c r="P247" s="74">
        <f t="shared" ca="1" si="49"/>
        <v>0</v>
      </c>
      <c r="Q247" s="74">
        <f t="shared" ca="1" si="49"/>
        <v>0</v>
      </c>
      <c r="R247" s="74">
        <f t="shared" ca="1" si="49"/>
        <v>0</v>
      </c>
      <c r="S247" s="74">
        <f t="shared" ca="1" si="49"/>
        <v>0</v>
      </c>
      <c r="T247" s="74">
        <f t="shared" ca="1" si="49"/>
        <v>0</v>
      </c>
      <c r="U247" s="74">
        <f t="shared" ca="1" si="49"/>
        <v>0</v>
      </c>
      <c r="V247" s="74">
        <f t="shared" ca="1" si="49"/>
        <v>0</v>
      </c>
      <c r="W247" s="74">
        <f t="shared" ca="1" si="49"/>
        <v>0</v>
      </c>
      <c r="X247" s="74">
        <f t="shared" ca="1" si="49"/>
        <v>0</v>
      </c>
      <c r="Y247" s="74">
        <f t="shared" ca="1" si="49"/>
        <v>0</v>
      </c>
      <c r="Z247" s="74">
        <f t="shared" ca="1" si="49"/>
        <v>0</v>
      </c>
      <c r="AA247" s="73">
        <f t="shared" ca="1" si="43"/>
        <v>0</v>
      </c>
      <c r="AB247" s="93"/>
      <c r="AC247" s="75">
        <f ca="1">ROUND(IF($H247="Oui",0,SUMIFS(données!$C$33:$C$39,données!$A$33:$A$39,$I247)),2)</f>
        <v>0</v>
      </c>
      <c r="AD247" s="75" cm="1">
        <f t="array" aca="1" ref="AD247" ca="1">ROUND((SUMPRODUCT((données!$L$2:$R$2=$I247)*(données!$A$3:$A$17=J$1)*(données!$B$3:$B$17=J$2)*données!$L$3:$R$17)*$J247)+(SUMPRODUCT((données!$L$2:$R$2=$I247)*(données!$A$3:$A$17=K$1)*(données!$B$3:$B$17=K$2)*données!$L$3:$R$17)*$K247)+(SUMPRODUCT((données!$L$2:$R$2=$I247)*(données!$A$3:$A$17=L$1)*(données!$B$3:$B$17=L$2)*données!$L$3:$R$17)*$L247)+(SUMPRODUCT((données!$L$2:$R$2=$I247)*(données!$A$3:$A$17=M$1)*(données!$B$3:$B$17=M$2)*données!$L$3:$R$17)*$M247)+(SUMPRODUCT((données!$L$2:$R$2=$I247)*(données!$A$3:$A$17=N$1)*(données!$B$3:$B$17=N$2)*données!$L$3:$R$17)*$N247)+(SUMPRODUCT((données!$L$2:$R$2=$I247)*(données!$A$3:$A$17=O$1)*(données!$B$3:$B$17=O$2)*données!$L$3:$R$17)*$O247)+(SUMPRODUCT((données!$L$2:$R$2=$I247)*(données!$A$3:$A$17=P$1)*(données!$B$3:$B$17=Q$2)*données!$L$3:$R$17)*$P247)+(SUMPRODUCT((données!$L$2:$R$2=$I247)*(données!$A$3:$A$17=Q$1)*(données!$B$3:$B$17=Q$2)*données!$L$3:$R$17)*$Q247)+(SUMPRODUCT((données!$L$2:$R$2=$I247)*(données!$A$3:$A$17=R$1)*(données!$B$3:$B$17=R$2)*données!$L$3:$R$17)*$R247)+(SUMPRODUCT((données!$L$2:$R$2=$I247)*(données!$A$3:$A$17=S$1)*(données!$B$3:$B$17=S$2)*données!$L$3:$R$17)*$S247)+(SUMPRODUCT((données!$L$2:$R$2=$I247)*(données!$A$3:$A$17=T$1)*(données!$B$3:$B$17=T$2)*données!$L$3:$R$17)*$T247)+(SUMPRODUCT((données!$L$2:$R$2=$I247)*(données!$A$3:$A$17=U$1)*(données!$B$3:$B$17=U$2)*données!$L$3:$R$17)*$U247)+(SUMPRODUCT((données!$L$2:$R$2=$I247)*(données!$A$3:$A$17=V$1)*(données!$B$3:$B$17=V$2)*données!$L$3:$R$17)*$V247)+(SUMPRODUCT((données!$L$2:$R$2=$I247)*(données!$A$3:$A$17=W$1)*(données!$B$3:$B$17=W$2)*données!$L$3:$R$17)*$W247)+(SUMPRODUCT((données!$L$2:$R$2=$I247)*(données!$A$3:$A$17=AA$1)*(données!$B$3:$B$17=AA$2)*données!$L$3:$R$17)*$AA247),2)</f>
        <v>0</v>
      </c>
      <c r="AE247" s="75" cm="1">
        <f t="array" aca="1" ref="AE247" ca="1">IFERROR(_xlfn.XLOOKUP(AE$1,INDIRECT("'"&amp;$A247&amp;"'!$a:$a"),INDIRECT("'"&amp;$A247&amp;"'!$f:$f"),FALSE),0)</f>
        <v>0</v>
      </c>
      <c r="AF247" s="75">
        <f t="shared" ca="1" si="44"/>
        <v>0</v>
      </c>
      <c r="AG247" s="75">
        <f t="shared" ca="1" si="45"/>
        <v>0</v>
      </c>
      <c r="AH247" s="74" cm="1">
        <f t="array" aca="1" ref="AH247" ca="1">IFERROR(_xlfn.XLOOKUP(AH$1,INDIRECT("'"&amp;$A247&amp;"'!$A:$A"),INDIRECT("'"&amp;$A247&amp;"'!$b:$b"),FALSE),0)</f>
        <v>0</v>
      </c>
      <c r="AI247" s="74">
        <f ca="1">IFERROR(_xlfn.XLOOKUP($I247,données!$A$33:$A$39,données!$D$33:$D$39,0),0)</f>
        <v>0</v>
      </c>
      <c r="AJ247" s="74">
        <f ca="1">IFERROR(_xlfn.XLOOKUP($I247,données!$A$33:$A$39,données!$E$33:$E$39,0),0)</f>
        <v>0</v>
      </c>
      <c r="AK247" s="74">
        <f ca="1">IFERROR(_xlfn.XLOOKUP($I247,données!$A$33:$A$39,données!$F$33:$F$39,0),0)</f>
        <v>0</v>
      </c>
      <c r="AL247" s="74">
        <f ca="1">IFERROR(_xlfn.XLOOKUP($I247,données!$A$33:$A$39,données!$G$33:$G$39,0),0)</f>
        <v>0</v>
      </c>
      <c r="AM247" s="74">
        <f ca="1">IFERROR(_xlfn.XLOOKUP($I247,données!$A$33:$A$39,données!$H$33:$H$39,0),0)</f>
        <v>0</v>
      </c>
      <c r="AN247" s="74"/>
      <c r="AO247" s="74"/>
      <c r="AP247" s="71"/>
      <c r="AQ247" s="82"/>
    </row>
    <row r="248" spans="1:43" s="68" customFormat="1" ht="14" x14ac:dyDescent="0.2">
      <c r="A248" s="71">
        <f t="shared" si="29"/>
        <v>244</v>
      </c>
      <c r="B248" s="71">
        <f t="shared" ca="1" si="50"/>
        <v>0</v>
      </c>
      <c r="C248" s="71">
        <f t="shared" ca="1" si="50"/>
        <v>0</v>
      </c>
      <c r="D248" s="71">
        <f t="shared" ca="1" si="50"/>
        <v>0</v>
      </c>
      <c r="E248" s="71">
        <f t="shared" ca="1" si="50"/>
        <v>0</v>
      </c>
      <c r="F248" s="71">
        <f t="shared" ca="1" si="47"/>
        <v>0</v>
      </c>
      <c r="G248" s="89">
        <f t="shared" ca="1" si="50"/>
        <v>0</v>
      </c>
      <c r="H248" s="72" cm="1">
        <f t="array" aca="1" ref="H248" ca="1">IFERROR(_xlfn.XLOOKUP(H$1,INDIRECT("'"&amp;$A248&amp;"'!$A:$A"),INDIRECT("'"&amp;$A248&amp;"'!$b:$b"),FALSE),0)</f>
        <v>0</v>
      </c>
      <c r="I248" s="71" cm="1">
        <f t="array" aca="1" ref="I248" ca="1">IFERROR(IF($H248="Oui",_xlfn.XLOOKUP(I$2,INDIRECT("'"&amp;$A248&amp;"'!$A:$A"),INDIRECT("'"&amp;$A248&amp;"'!$b:$b"),FALSE),_xlfn.XLOOKUP(I$1,INDIRECT("'"&amp;$A248&amp;"'!$C$19:$C$25"),INDIRECT("'"&amp;$A248&amp;"'!$A$19:$A$25"),données!$A$39)),0)</f>
        <v>0</v>
      </c>
      <c r="J248" s="73">
        <f t="shared" ca="1" si="42"/>
        <v>0</v>
      </c>
      <c r="K248" s="74">
        <f t="shared" ca="1" si="49"/>
        <v>0</v>
      </c>
      <c r="L248" s="74">
        <f t="shared" ca="1" si="49"/>
        <v>0</v>
      </c>
      <c r="M248" s="74">
        <f t="shared" ca="1" si="49"/>
        <v>0</v>
      </c>
      <c r="N248" s="74">
        <f t="shared" ca="1" si="49"/>
        <v>0</v>
      </c>
      <c r="O248" s="74">
        <f t="shared" ca="1" si="49"/>
        <v>0</v>
      </c>
      <c r="P248" s="74">
        <f t="shared" ca="1" si="49"/>
        <v>0</v>
      </c>
      <c r="Q248" s="74">
        <f t="shared" ca="1" si="49"/>
        <v>0</v>
      </c>
      <c r="R248" s="74">
        <f t="shared" ca="1" si="49"/>
        <v>0</v>
      </c>
      <c r="S248" s="74">
        <f t="shared" ca="1" si="49"/>
        <v>0</v>
      </c>
      <c r="T248" s="74">
        <f t="shared" ca="1" si="49"/>
        <v>0</v>
      </c>
      <c r="U248" s="74">
        <f t="shared" ca="1" si="49"/>
        <v>0</v>
      </c>
      <c r="V248" s="74">
        <f t="shared" ca="1" si="49"/>
        <v>0</v>
      </c>
      <c r="W248" s="74">
        <f t="shared" ca="1" si="49"/>
        <v>0</v>
      </c>
      <c r="X248" s="74">
        <f t="shared" ca="1" si="49"/>
        <v>0</v>
      </c>
      <c r="Y248" s="74">
        <f t="shared" ca="1" si="49"/>
        <v>0</v>
      </c>
      <c r="Z248" s="74">
        <f t="shared" ca="1" si="49"/>
        <v>0</v>
      </c>
      <c r="AA248" s="73">
        <f t="shared" ca="1" si="43"/>
        <v>0</v>
      </c>
      <c r="AB248" s="93"/>
      <c r="AC248" s="75">
        <f ca="1">ROUND(IF($H248="Oui",0,SUMIFS(données!$C$33:$C$39,données!$A$33:$A$39,$I248)),2)</f>
        <v>0</v>
      </c>
      <c r="AD248" s="75" cm="1">
        <f t="array" aca="1" ref="AD248" ca="1">ROUND((SUMPRODUCT((données!$L$2:$R$2=$I248)*(données!$A$3:$A$17=J$1)*(données!$B$3:$B$17=J$2)*données!$L$3:$R$17)*$J248)+(SUMPRODUCT((données!$L$2:$R$2=$I248)*(données!$A$3:$A$17=K$1)*(données!$B$3:$B$17=K$2)*données!$L$3:$R$17)*$K248)+(SUMPRODUCT((données!$L$2:$R$2=$I248)*(données!$A$3:$A$17=L$1)*(données!$B$3:$B$17=L$2)*données!$L$3:$R$17)*$L248)+(SUMPRODUCT((données!$L$2:$R$2=$I248)*(données!$A$3:$A$17=M$1)*(données!$B$3:$B$17=M$2)*données!$L$3:$R$17)*$M248)+(SUMPRODUCT((données!$L$2:$R$2=$I248)*(données!$A$3:$A$17=N$1)*(données!$B$3:$B$17=N$2)*données!$L$3:$R$17)*$N248)+(SUMPRODUCT((données!$L$2:$R$2=$I248)*(données!$A$3:$A$17=O$1)*(données!$B$3:$B$17=O$2)*données!$L$3:$R$17)*$O248)+(SUMPRODUCT((données!$L$2:$R$2=$I248)*(données!$A$3:$A$17=P$1)*(données!$B$3:$B$17=Q$2)*données!$L$3:$R$17)*$P248)+(SUMPRODUCT((données!$L$2:$R$2=$I248)*(données!$A$3:$A$17=Q$1)*(données!$B$3:$B$17=Q$2)*données!$L$3:$R$17)*$Q248)+(SUMPRODUCT((données!$L$2:$R$2=$I248)*(données!$A$3:$A$17=R$1)*(données!$B$3:$B$17=R$2)*données!$L$3:$R$17)*$R248)+(SUMPRODUCT((données!$L$2:$R$2=$I248)*(données!$A$3:$A$17=S$1)*(données!$B$3:$B$17=S$2)*données!$L$3:$R$17)*$S248)+(SUMPRODUCT((données!$L$2:$R$2=$I248)*(données!$A$3:$A$17=T$1)*(données!$B$3:$B$17=T$2)*données!$L$3:$R$17)*$T248)+(SUMPRODUCT((données!$L$2:$R$2=$I248)*(données!$A$3:$A$17=U$1)*(données!$B$3:$B$17=U$2)*données!$L$3:$R$17)*$U248)+(SUMPRODUCT((données!$L$2:$R$2=$I248)*(données!$A$3:$A$17=V$1)*(données!$B$3:$B$17=V$2)*données!$L$3:$R$17)*$V248)+(SUMPRODUCT((données!$L$2:$R$2=$I248)*(données!$A$3:$A$17=W$1)*(données!$B$3:$B$17=W$2)*données!$L$3:$R$17)*$W248)+(SUMPRODUCT((données!$L$2:$R$2=$I248)*(données!$A$3:$A$17=AA$1)*(données!$B$3:$B$17=AA$2)*données!$L$3:$R$17)*$AA248),2)</f>
        <v>0</v>
      </c>
      <c r="AE248" s="75" cm="1">
        <f t="array" aca="1" ref="AE248" ca="1">IFERROR(_xlfn.XLOOKUP(AE$1,INDIRECT("'"&amp;$A248&amp;"'!$a:$a"),INDIRECT("'"&amp;$A248&amp;"'!$f:$f"),FALSE),0)</f>
        <v>0</v>
      </c>
      <c r="AF248" s="75">
        <f t="shared" ca="1" si="44"/>
        <v>0</v>
      </c>
      <c r="AG248" s="75">
        <f t="shared" ca="1" si="45"/>
        <v>0</v>
      </c>
      <c r="AH248" s="74" cm="1">
        <f t="array" aca="1" ref="AH248" ca="1">IFERROR(_xlfn.XLOOKUP(AH$1,INDIRECT("'"&amp;$A248&amp;"'!$A:$A"),INDIRECT("'"&amp;$A248&amp;"'!$b:$b"),FALSE),0)</f>
        <v>0</v>
      </c>
      <c r="AI248" s="74">
        <f ca="1">IFERROR(_xlfn.XLOOKUP($I248,données!$A$33:$A$39,données!$D$33:$D$39,0),0)</f>
        <v>0</v>
      </c>
      <c r="AJ248" s="74">
        <f ca="1">IFERROR(_xlfn.XLOOKUP($I248,données!$A$33:$A$39,données!$E$33:$E$39,0),0)</f>
        <v>0</v>
      </c>
      <c r="AK248" s="74">
        <f ca="1">IFERROR(_xlfn.XLOOKUP($I248,données!$A$33:$A$39,données!$F$33:$F$39,0),0)</f>
        <v>0</v>
      </c>
      <c r="AL248" s="74">
        <f ca="1">IFERROR(_xlfn.XLOOKUP($I248,données!$A$33:$A$39,données!$G$33:$G$39,0),0)</f>
        <v>0</v>
      </c>
      <c r="AM248" s="74">
        <f ca="1">IFERROR(_xlfn.XLOOKUP($I248,données!$A$33:$A$39,données!$H$33:$H$39,0),0)</f>
        <v>0</v>
      </c>
      <c r="AN248" s="74"/>
      <c r="AO248" s="74"/>
      <c r="AP248" s="71"/>
      <c r="AQ248" s="82"/>
    </row>
    <row r="249" spans="1:43" s="68" customFormat="1" ht="14" x14ac:dyDescent="0.2">
      <c r="A249" s="71">
        <f t="shared" si="29"/>
        <v>245</v>
      </c>
      <c r="B249" s="71">
        <f t="shared" ca="1" si="50"/>
        <v>0</v>
      </c>
      <c r="C249" s="71">
        <f t="shared" ca="1" si="50"/>
        <v>0</v>
      </c>
      <c r="D249" s="71">
        <f t="shared" ca="1" si="50"/>
        <v>0</v>
      </c>
      <c r="E249" s="71">
        <f t="shared" ca="1" si="50"/>
        <v>0</v>
      </c>
      <c r="F249" s="71">
        <f t="shared" ca="1" si="47"/>
        <v>0</v>
      </c>
      <c r="G249" s="89">
        <f t="shared" ca="1" si="50"/>
        <v>0</v>
      </c>
      <c r="H249" s="72" cm="1">
        <f t="array" aca="1" ref="H249" ca="1">IFERROR(_xlfn.XLOOKUP(H$1,INDIRECT("'"&amp;$A249&amp;"'!$A:$A"),INDIRECT("'"&amp;$A249&amp;"'!$b:$b"),FALSE),0)</f>
        <v>0</v>
      </c>
      <c r="I249" s="71" cm="1">
        <f t="array" aca="1" ref="I249" ca="1">IFERROR(IF($H249="Oui",_xlfn.XLOOKUP(I$2,INDIRECT("'"&amp;$A249&amp;"'!$A:$A"),INDIRECT("'"&amp;$A249&amp;"'!$b:$b"),FALSE),_xlfn.XLOOKUP(I$1,INDIRECT("'"&amp;$A249&amp;"'!$C$19:$C$25"),INDIRECT("'"&amp;$A249&amp;"'!$A$19:$A$25"),données!$A$39)),0)</f>
        <v>0</v>
      </c>
      <c r="J249" s="73">
        <f t="shared" ca="1" si="42"/>
        <v>0</v>
      </c>
      <c r="K249" s="74">
        <f t="shared" ca="1" si="49"/>
        <v>0</v>
      </c>
      <c r="L249" s="74">
        <f t="shared" ca="1" si="49"/>
        <v>0</v>
      </c>
      <c r="M249" s="74">
        <f t="shared" ca="1" si="49"/>
        <v>0</v>
      </c>
      <c r="N249" s="74">
        <f t="shared" ca="1" si="49"/>
        <v>0</v>
      </c>
      <c r="O249" s="74">
        <f t="shared" ca="1" si="49"/>
        <v>0</v>
      </c>
      <c r="P249" s="74">
        <f t="shared" ca="1" si="49"/>
        <v>0</v>
      </c>
      <c r="Q249" s="74">
        <f t="shared" ca="1" si="49"/>
        <v>0</v>
      </c>
      <c r="R249" s="74">
        <f t="shared" ca="1" si="49"/>
        <v>0</v>
      </c>
      <c r="S249" s="74">
        <f t="shared" ca="1" si="49"/>
        <v>0</v>
      </c>
      <c r="T249" s="74">
        <f t="shared" ca="1" si="49"/>
        <v>0</v>
      </c>
      <c r="U249" s="74">
        <f t="shared" ca="1" si="49"/>
        <v>0</v>
      </c>
      <c r="V249" s="74">
        <f t="shared" ca="1" si="49"/>
        <v>0</v>
      </c>
      <c r="W249" s="74">
        <f t="shared" ca="1" si="49"/>
        <v>0</v>
      </c>
      <c r="X249" s="74">
        <f t="shared" ca="1" si="49"/>
        <v>0</v>
      </c>
      <c r="Y249" s="74">
        <f t="shared" ca="1" si="49"/>
        <v>0</v>
      </c>
      <c r="Z249" s="74">
        <f t="shared" ca="1" si="49"/>
        <v>0</v>
      </c>
      <c r="AA249" s="73">
        <f t="shared" ca="1" si="43"/>
        <v>0</v>
      </c>
      <c r="AB249" s="93"/>
      <c r="AC249" s="75">
        <f ca="1">ROUND(IF($H249="Oui",0,SUMIFS(données!$C$33:$C$39,données!$A$33:$A$39,$I249)),2)</f>
        <v>0</v>
      </c>
      <c r="AD249" s="75" cm="1">
        <f t="array" aca="1" ref="AD249" ca="1">ROUND((SUMPRODUCT((données!$L$2:$R$2=$I249)*(données!$A$3:$A$17=J$1)*(données!$B$3:$B$17=J$2)*données!$L$3:$R$17)*$J249)+(SUMPRODUCT((données!$L$2:$R$2=$I249)*(données!$A$3:$A$17=K$1)*(données!$B$3:$B$17=K$2)*données!$L$3:$R$17)*$K249)+(SUMPRODUCT((données!$L$2:$R$2=$I249)*(données!$A$3:$A$17=L$1)*(données!$B$3:$B$17=L$2)*données!$L$3:$R$17)*$L249)+(SUMPRODUCT((données!$L$2:$R$2=$I249)*(données!$A$3:$A$17=M$1)*(données!$B$3:$B$17=M$2)*données!$L$3:$R$17)*$M249)+(SUMPRODUCT((données!$L$2:$R$2=$I249)*(données!$A$3:$A$17=N$1)*(données!$B$3:$B$17=N$2)*données!$L$3:$R$17)*$N249)+(SUMPRODUCT((données!$L$2:$R$2=$I249)*(données!$A$3:$A$17=O$1)*(données!$B$3:$B$17=O$2)*données!$L$3:$R$17)*$O249)+(SUMPRODUCT((données!$L$2:$R$2=$I249)*(données!$A$3:$A$17=P$1)*(données!$B$3:$B$17=Q$2)*données!$L$3:$R$17)*$P249)+(SUMPRODUCT((données!$L$2:$R$2=$I249)*(données!$A$3:$A$17=Q$1)*(données!$B$3:$B$17=Q$2)*données!$L$3:$R$17)*$Q249)+(SUMPRODUCT((données!$L$2:$R$2=$I249)*(données!$A$3:$A$17=R$1)*(données!$B$3:$B$17=R$2)*données!$L$3:$R$17)*$R249)+(SUMPRODUCT((données!$L$2:$R$2=$I249)*(données!$A$3:$A$17=S$1)*(données!$B$3:$B$17=S$2)*données!$L$3:$R$17)*$S249)+(SUMPRODUCT((données!$L$2:$R$2=$I249)*(données!$A$3:$A$17=T$1)*(données!$B$3:$B$17=T$2)*données!$L$3:$R$17)*$T249)+(SUMPRODUCT((données!$L$2:$R$2=$I249)*(données!$A$3:$A$17=U$1)*(données!$B$3:$B$17=U$2)*données!$L$3:$R$17)*$U249)+(SUMPRODUCT((données!$L$2:$R$2=$I249)*(données!$A$3:$A$17=V$1)*(données!$B$3:$B$17=V$2)*données!$L$3:$R$17)*$V249)+(SUMPRODUCT((données!$L$2:$R$2=$I249)*(données!$A$3:$A$17=W$1)*(données!$B$3:$B$17=W$2)*données!$L$3:$R$17)*$W249)+(SUMPRODUCT((données!$L$2:$R$2=$I249)*(données!$A$3:$A$17=AA$1)*(données!$B$3:$B$17=AA$2)*données!$L$3:$R$17)*$AA249),2)</f>
        <v>0</v>
      </c>
      <c r="AE249" s="75" cm="1">
        <f t="array" aca="1" ref="AE249" ca="1">IFERROR(_xlfn.XLOOKUP(AE$1,INDIRECT("'"&amp;$A249&amp;"'!$a:$a"),INDIRECT("'"&amp;$A249&amp;"'!$f:$f"),FALSE),0)</f>
        <v>0</v>
      </c>
      <c r="AF249" s="75">
        <f t="shared" ca="1" si="44"/>
        <v>0</v>
      </c>
      <c r="AG249" s="75">
        <f t="shared" ca="1" si="45"/>
        <v>0</v>
      </c>
      <c r="AH249" s="74" cm="1">
        <f t="array" aca="1" ref="AH249" ca="1">IFERROR(_xlfn.XLOOKUP(AH$1,INDIRECT("'"&amp;$A249&amp;"'!$A:$A"),INDIRECT("'"&amp;$A249&amp;"'!$b:$b"),FALSE),0)</f>
        <v>0</v>
      </c>
      <c r="AI249" s="74">
        <f ca="1">IFERROR(_xlfn.XLOOKUP($I249,données!$A$33:$A$39,données!$D$33:$D$39,0),0)</f>
        <v>0</v>
      </c>
      <c r="AJ249" s="74">
        <f ca="1">IFERROR(_xlfn.XLOOKUP($I249,données!$A$33:$A$39,données!$E$33:$E$39,0),0)</f>
        <v>0</v>
      </c>
      <c r="AK249" s="74">
        <f ca="1">IFERROR(_xlfn.XLOOKUP($I249,données!$A$33:$A$39,données!$F$33:$F$39,0),0)</f>
        <v>0</v>
      </c>
      <c r="AL249" s="74">
        <f ca="1">IFERROR(_xlfn.XLOOKUP($I249,données!$A$33:$A$39,données!$G$33:$G$39,0),0)</f>
        <v>0</v>
      </c>
      <c r="AM249" s="74">
        <f ca="1">IFERROR(_xlfn.XLOOKUP($I249,données!$A$33:$A$39,données!$H$33:$H$39,0),0)</f>
        <v>0</v>
      </c>
      <c r="AN249" s="74"/>
      <c r="AO249" s="74"/>
      <c r="AP249" s="71"/>
      <c r="AQ249" s="82"/>
    </row>
    <row r="250" spans="1:43" s="68" customFormat="1" ht="14" x14ac:dyDescent="0.2">
      <c r="A250" s="71">
        <f t="shared" si="29"/>
        <v>246</v>
      </c>
      <c r="B250" s="71">
        <f t="shared" ca="1" si="50"/>
        <v>0</v>
      </c>
      <c r="C250" s="71">
        <f t="shared" ca="1" si="50"/>
        <v>0</v>
      </c>
      <c r="D250" s="71">
        <f t="shared" ca="1" si="50"/>
        <v>0</v>
      </c>
      <c r="E250" s="71">
        <f t="shared" ca="1" si="50"/>
        <v>0</v>
      </c>
      <c r="F250" s="71">
        <f t="shared" ca="1" si="47"/>
        <v>0</v>
      </c>
      <c r="G250" s="89">
        <f t="shared" ca="1" si="50"/>
        <v>0</v>
      </c>
      <c r="H250" s="72" cm="1">
        <f t="array" aca="1" ref="H250" ca="1">IFERROR(_xlfn.XLOOKUP(H$1,INDIRECT("'"&amp;$A250&amp;"'!$A:$A"),INDIRECT("'"&amp;$A250&amp;"'!$b:$b"),FALSE),0)</f>
        <v>0</v>
      </c>
      <c r="I250" s="71" cm="1">
        <f t="array" aca="1" ref="I250" ca="1">IFERROR(IF($H250="Oui",_xlfn.XLOOKUP(I$2,INDIRECT("'"&amp;$A250&amp;"'!$A:$A"),INDIRECT("'"&amp;$A250&amp;"'!$b:$b"),FALSE),_xlfn.XLOOKUP(I$1,INDIRECT("'"&amp;$A250&amp;"'!$C$19:$C$25"),INDIRECT("'"&amp;$A250&amp;"'!$A$19:$A$25"),données!$A$39)),0)</f>
        <v>0</v>
      </c>
      <c r="J250" s="73">
        <f t="shared" ca="1" si="42"/>
        <v>0</v>
      </c>
      <c r="K250" s="74">
        <f t="shared" ca="1" si="49"/>
        <v>0</v>
      </c>
      <c r="L250" s="74">
        <f t="shared" ca="1" si="49"/>
        <v>0</v>
      </c>
      <c r="M250" s="74">
        <f t="shared" ca="1" si="49"/>
        <v>0</v>
      </c>
      <c r="N250" s="74">
        <f t="shared" ca="1" si="49"/>
        <v>0</v>
      </c>
      <c r="O250" s="74">
        <f t="shared" ca="1" si="49"/>
        <v>0</v>
      </c>
      <c r="P250" s="74">
        <f t="shared" ca="1" si="49"/>
        <v>0</v>
      </c>
      <c r="Q250" s="74">
        <f t="shared" ca="1" si="49"/>
        <v>0</v>
      </c>
      <c r="R250" s="74">
        <f t="shared" ca="1" si="49"/>
        <v>0</v>
      </c>
      <c r="S250" s="74">
        <f t="shared" ca="1" si="49"/>
        <v>0</v>
      </c>
      <c r="T250" s="74">
        <f t="shared" ca="1" si="49"/>
        <v>0</v>
      </c>
      <c r="U250" s="74">
        <f t="shared" ca="1" si="49"/>
        <v>0</v>
      </c>
      <c r="V250" s="74">
        <f t="shared" ca="1" si="49"/>
        <v>0</v>
      </c>
      <c r="W250" s="74">
        <f t="shared" ca="1" si="49"/>
        <v>0</v>
      </c>
      <c r="X250" s="74">
        <f t="shared" ca="1" si="49"/>
        <v>0</v>
      </c>
      <c r="Y250" s="74">
        <f t="shared" ca="1" si="49"/>
        <v>0</v>
      </c>
      <c r="Z250" s="74">
        <f t="shared" ca="1" si="49"/>
        <v>0</v>
      </c>
      <c r="AA250" s="73">
        <f t="shared" ca="1" si="43"/>
        <v>0</v>
      </c>
      <c r="AB250" s="93"/>
      <c r="AC250" s="75">
        <f ca="1">ROUND(IF($H250="Oui",0,SUMIFS(données!$C$33:$C$39,données!$A$33:$A$39,$I250)),2)</f>
        <v>0</v>
      </c>
      <c r="AD250" s="75" cm="1">
        <f t="array" aca="1" ref="AD250" ca="1">ROUND((SUMPRODUCT((données!$L$2:$R$2=$I250)*(données!$A$3:$A$17=J$1)*(données!$B$3:$B$17=J$2)*données!$L$3:$R$17)*$J250)+(SUMPRODUCT((données!$L$2:$R$2=$I250)*(données!$A$3:$A$17=K$1)*(données!$B$3:$B$17=K$2)*données!$L$3:$R$17)*$K250)+(SUMPRODUCT((données!$L$2:$R$2=$I250)*(données!$A$3:$A$17=L$1)*(données!$B$3:$B$17=L$2)*données!$L$3:$R$17)*$L250)+(SUMPRODUCT((données!$L$2:$R$2=$I250)*(données!$A$3:$A$17=M$1)*(données!$B$3:$B$17=M$2)*données!$L$3:$R$17)*$M250)+(SUMPRODUCT((données!$L$2:$R$2=$I250)*(données!$A$3:$A$17=N$1)*(données!$B$3:$B$17=N$2)*données!$L$3:$R$17)*$N250)+(SUMPRODUCT((données!$L$2:$R$2=$I250)*(données!$A$3:$A$17=O$1)*(données!$B$3:$B$17=O$2)*données!$L$3:$R$17)*$O250)+(SUMPRODUCT((données!$L$2:$R$2=$I250)*(données!$A$3:$A$17=P$1)*(données!$B$3:$B$17=Q$2)*données!$L$3:$R$17)*$P250)+(SUMPRODUCT((données!$L$2:$R$2=$I250)*(données!$A$3:$A$17=Q$1)*(données!$B$3:$B$17=Q$2)*données!$L$3:$R$17)*$Q250)+(SUMPRODUCT((données!$L$2:$R$2=$I250)*(données!$A$3:$A$17=R$1)*(données!$B$3:$B$17=R$2)*données!$L$3:$R$17)*$R250)+(SUMPRODUCT((données!$L$2:$R$2=$I250)*(données!$A$3:$A$17=S$1)*(données!$B$3:$B$17=S$2)*données!$L$3:$R$17)*$S250)+(SUMPRODUCT((données!$L$2:$R$2=$I250)*(données!$A$3:$A$17=T$1)*(données!$B$3:$B$17=T$2)*données!$L$3:$R$17)*$T250)+(SUMPRODUCT((données!$L$2:$R$2=$I250)*(données!$A$3:$A$17=U$1)*(données!$B$3:$B$17=U$2)*données!$L$3:$R$17)*$U250)+(SUMPRODUCT((données!$L$2:$R$2=$I250)*(données!$A$3:$A$17=V$1)*(données!$B$3:$B$17=V$2)*données!$L$3:$R$17)*$V250)+(SUMPRODUCT((données!$L$2:$R$2=$I250)*(données!$A$3:$A$17=W$1)*(données!$B$3:$B$17=W$2)*données!$L$3:$R$17)*$W250)+(SUMPRODUCT((données!$L$2:$R$2=$I250)*(données!$A$3:$A$17=AA$1)*(données!$B$3:$B$17=AA$2)*données!$L$3:$R$17)*$AA250),2)</f>
        <v>0</v>
      </c>
      <c r="AE250" s="75" cm="1">
        <f t="array" aca="1" ref="AE250" ca="1">IFERROR(_xlfn.XLOOKUP(AE$1,INDIRECT("'"&amp;$A250&amp;"'!$a:$a"),INDIRECT("'"&amp;$A250&amp;"'!$f:$f"),FALSE),0)</f>
        <v>0</v>
      </c>
      <c r="AF250" s="75">
        <f t="shared" ca="1" si="44"/>
        <v>0</v>
      </c>
      <c r="AG250" s="75">
        <f t="shared" ca="1" si="45"/>
        <v>0</v>
      </c>
      <c r="AH250" s="74" cm="1">
        <f t="array" aca="1" ref="AH250" ca="1">IFERROR(_xlfn.XLOOKUP(AH$1,INDIRECT("'"&amp;$A250&amp;"'!$A:$A"),INDIRECT("'"&amp;$A250&amp;"'!$b:$b"),FALSE),0)</f>
        <v>0</v>
      </c>
      <c r="AI250" s="74">
        <f ca="1">IFERROR(_xlfn.XLOOKUP($I250,données!$A$33:$A$39,données!$D$33:$D$39,0),0)</f>
        <v>0</v>
      </c>
      <c r="AJ250" s="74">
        <f ca="1">IFERROR(_xlfn.XLOOKUP($I250,données!$A$33:$A$39,données!$E$33:$E$39,0),0)</f>
        <v>0</v>
      </c>
      <c r="AK250" s="74">
        <f ca="1">IFERROR(_xlfn.XLOOKUP($I250,données!$A$33:$A$39,données!$F$33:$F$39,0),0)</f>
        <v>0</v>
      </c>
      <c r="AL250" s="74">
        <f ca="1">IFERROR(_xlfn.XLOOKUP($I250,données!$A$33:$A$39,données!$G$33:$G$39,0),0)</f>
        <v>0</v>
      </c>
      <c r="AM250" s="74">
        <f ca="1">IFERROR(_xlfn.XLOOKUP($I250,données!$A$33:$A$39,données!$H$33:$H$39,0),0)</f>
        <v>0</v>
      </c>
      <c r="AN250" s="74"/>
      <c r="AO250" s="74"/>
      <c r="AP250" s="71"/>
      <c r="AQ250" s="82"/>
    </row>
    <row r="251" spans="1:43" s="68" customFormat="1" ht="14" x14ac:dyDescent="0.2">
      <c r="A251" s="71">
        <f t="shared" si="29"/>
        <v>247</v>
      </c>
      <c r="B251" s="71">
        <f t="shared" ca="1" si="50"/>
        <v>0</v>
      </c>
      <c r="C251" s="71">
        <f t="shared" ca="1" si="50"/>
        <v>0</v>
      </c>
      <c r="D251" s="71">
        <f t="shared" ca="1" si="50"/>
        <v>0</v>
      </c>
      <c r="E251" s="71">
        <f t="shared" ca="1" si="50"/>
        <v>0</v>
      </c>
      <c r="F251" s="71">
        <f t="shared" ca="1" si="47"/>
        <v>0</v>
      </c>
      <c r="G251" s="89">
        <f t="shared" ca="1" si="50"/>
        <v>0</v>
      </c>
      <c r="H251" s="72" cm="1">
        <f t="array" aca="1" ref="H251" ca="1">IFERROR(_xlfn.XLOOKUP(H$1,INDIRECT("'"&amp;$A251&amp;"'!$A:$A"),INDIRECT("'"&amp;$A251&amp;"'!$b:$b"),FALSE),0)</f>
        <v>0</v>
      </c>
      <c r="I251" s="71" cm="1">
        <f t="array" aca="1" ref="I251" ca="1">IFERROR(IF($H251="Oui",_xlfn.XLOOKUP(I$2,INDIRECT("'"&amp;$A251&amp;"'!$A:$A"),INDIRECT("'"&amp;$A251&amp;"'!$b:$b"),FALSE),_xlfn.XLOOKUP(I$1,INDIRECT("'"&amp;$A251&amp;"'!$C$19:$C$25"),INDIRECT("'"&amp;$A251&amp;"'!$A$19:$A$25"),données!$A$39)),0)</f>
        <v>0</v>
      </c>
      <c r="J251" s="73">
        <f t="shared" ca="1" si="42"/>
        <v>0</v>
      </c>
      <c r="K251" s="74">
        <f t="shared" ca="1" si="49"/>
        <v>0</v>
      </c>
      <c r="L251" s="74">
        <f t="shared" ca="1" si="49"/>
        <v>0</v>
      </c>
      <c r="M251" s="74">
        <f t="shared" ca="1" si="49"/>
        <v>0</v>
      </c>
      <c r="N251" s="74">
        <f t="shared" ca="1" si="49"/>
        <v>0</v>
      </c>
      <c r="O251" s="74">
        <f t="shared" ca="1" si="49"/>
        <v>0</v>
      </c>
      <c r="P251" s="74">
        <f t="shared" ca="1" si="49"/>
        <v>0</v>
      </c>
      <c r="Q251" s="74">
        <f t="shared" ca="1" si="49"/>
        <v>0</v>
      </c>
      <c r="R251" s="74">
        <f t="shared" ca="1" si="49"/>
        <v>0</v>
      </c>
      <c r="S251" s="74">
        <f t="shared" ca="1" si="49"/>
        <v>0</v>
      </c>
      <c r="T251" s="74">
        <f t="shared" ca="1" si="49"/>
        <v>0</v>
      </c>
      <c r="U251" s="74">
        <f t="shared" ca="1" si="49"/>
        <v>0</v>
      </c>
      <c r="V251" s="74">
        <f t="shared" ca="1" si="49"/>
        <v>0</v>
      </c>
      <c r="W251" s="74">
        <f t="shared" ca="1" si="49"/>
        <v>0</v>
      </c>
      <c r="X251" s="74">
        <f t="shared" ca="1" si="49"/>
        <v>0</v>
      </c>
      <c r="Y251" s="74">
        <f t="shared" ca="1" si="49"/>
        <v>0</v>
      </c>
      <c r="Z251" s="74">
        <f t="shared" ca="1" si="49"/>
        <v>0</v>
      </c>
      <c r="AA251" s="73">
        <f t="shared" ca="1" si="43"/>
        <v>0</v>
      </c>
      <c r="AB251" s="93"/>
      <c r="AC251" s="75">
        <f ca="1">ROUND(IF($H251="Oui",0,SUMIFS(données!$C$33:$C$39,données!$A$33:$A$39,$I251)),2)</f>
        <v>0</v>
      </c>
      <c r="AD251" s="75" cm="1">
        <f t="array" aca="1" ref="AD251" ca="1">ROUND((SUMPRODUCT((données!$L$2:$R$2=$I251)*(données!$A$3:$A$17=J$1)*(données!$B$3:$B$17=J$2)*données!$L$3:$R$17)*$J251)+(SUMPRODUCT((données!$L$2:$R$2=$I251)*(données!$A$3:$A$17=K$1)*(données!$B$3:$B$17=K$2)*données!$L$3:$R$17)*$K251)+(SUMPRODUCT((données!$L$2:$R$2=$I251)*(données!$A$3:$A$17=L$1)*(données!$B$3:$B$17=L$2)*données!$L$3:$R$17)*$L251)+(SUMPRODUCT((données!$L$2:$R$2=$I251)*(données!$A$3:$A$17=M$1)*(données!$B$3:$B$17=M$2)*données!$L$3:$R$17)*$M251)+(SUMPRODUCT((données!$L$2:$R$2=$I251)*(données!$A$3:$A$17=N$1)*(données!$B$3:$B$17=N$2)*données!$L$3:$R$17)*$N251)+(SUMPRODUCT((données!$L$2:$R$2=$I251)*(données!$A$3:$A$17=O$1)*(données!$B$3:$B$17=O$2)*données!$L$3:$R$17)*$O251)+(SUMPRODUCT((données!$L$2:$R$2=$I251)*(données!$A$3:$A$17=P$1)*(données!$B$3:$B$17=Q$2)*données!$L$3:$R$17)*$P251)+(SUMPRODUCT((données!$L$2:$R$2=$I251)*(données!$A$3:$A$17=Q$1)*(données!$B$3:$B$17=Q$2)*données!$L$3:$R$17)*$Q251)+(SUMPRODUCT((données!$L$2:$R$2=$I251)*(données!$A$3:$A$17=R$1)*(données!$B$3:$B$17=R$2)*données!$L$3:$R$17)*$R251)+(SUMPRODUCT((données!$L$2:$R$2=$I251)*(données!$A$3:$A$17=S$1)*(données!$B$3:$B$17=S$2)*données!$L$3:$R$17)*$S251)+(SUMPRODUCT((données!$L$2:$R$2=$I251)*(données!$A$3:$A$17=T$1)*(données!$B$3:$B$17=T$2)*données!$L$3:$R$17)*$T251)+(SUMPRODUCT((données!$L$2:$R$2=$I251)*(données!$A$3:$A$17=U$1)*(données!$B$3:$B$17=U$2)*données!$L$3:$R$17)*$U251)+(SUMPRODUCT((données!$L$2:$R$2=$I251)*(données!$A$3:$A$17=V$1)*(données!$B$3:$B$17=V$2)*données!$L$3:$R$17)*$V251)+(SUMPRODUCT((données!$L$2:$R$2=$I251)*(données!$A$3:$A$17=W$1)*(données!$B$3:$B$17=W$2)*données!$L$3:$R$17)*$W251)+(SUMPRODUCT((données!$L$2:$R$2=$I251)*(données!$A$3:$A$17=AA$1)*(données!$B$3:$B$17=AA$2)*données!$L$3:$R$17)*$AA251),2)</f>
        <v>0</v>
      </c>
      <c r="AE251" s="75" cm="1">
        <f t="array" aca="1" ref="AE251" ca="1">IFERROR(_xlfn.XLOOKUP(AE$1,INDIRECT("'"&amp;$A251&amp;"'!$a:$a"),INDIRECT("'"&amp;$A251&amp;"'!$f:$f"),FALSE),0)</f>
        <v>0</v>
      </c>
      <c r="AF251" s="75">
        <f t="shared" ca="1" si="44"/>
        <v>0</v>
      </c>
      <c r="AG251" s="75">
        <f t="shared" ca="1" si="45"/>
        <v>0</v>
      </c>
      <c r="AH251" s="74" cm="1">
        <f t="array" aca="1" ref="AH251" ca="1">IFERROR(_xlfn.XLOOKUP(AH$1,INDIRECT("'"&amp;$A251&amp;"'!$A:$A"),INDIRECT("'"&amp;$A251&amp;"'!$b:$b"),FALSE),0)</f>
        <v>0</v>
      </c>
      <c r="AI251" s="74">
        <f ca="1">IFERROR(_xlfn.XLOOKUP($I251,données!$A$33:$A$39,données!$D$33:$D$39,0),0)</f>
        <v>0</v>
      </c>
      <c r="AJ251" s="74">
        <f ca="1">IFERROR(_xlfn.XLOOKUP($I251,données!$A$33:$A$39,données!$E$33:$E$39,0),0)</f>
        <v>0</v>
      </c>
      <c r="AK251" s="74">
        <f ca="1">IFERROR(_xlfn.XLOOKUP($I251,données!$A$33:$A$39,données!$F$33:$F$39,0),0)</f>
        <v>0</v>
      </c>
      <c r="AL251" s="74">
        <f ca="1">IFERROR(_xlfn.XLOOKUP($I251,données!$A$33:$A$39,données!$G$33:$G$39,0),0)</f>
        <v>0</v>
      </c>
      <c r="AM251" s="74">
        <f ca="1">IFERROR(_xlfn.XLOOKUP($I251,données!$A$33:$A$39,données!$H$33:$H$39,0),0)</f>
        <v>0</v>
      </c>
      <c r="AN251" s="74"/>
      <c r="AO251" s="74"/>
      <c r="AP251" s="71"/>
      <c r="AQ251" s="82"/>
    </row>
    <row r="252" spans="1:43" s="68" customFormat="1" ht="14" x14ac:dyDescent="0.2">
      <c r="A252" s="71">
        <f t="shared" si="29"/>
        <v>248</v>
      </c>
      <c r="B252" s="71">
        <f t="shared" ca="1" si="50"/>
        <v>0</v>
      </c>
      <c r="C252" s="71">
        <f t="shared" ca="1" si="50"/>
        <v>0</v>
      </c>
      <c r="D252" s="71">
        <f t="shared" ca="1" si="50"/>
        <v>0</v>
      </c>
      <c r="E252" s="71">
        <f t="shared" ca="1" si="50"/>
        <v>0</v>
      </c>
      <c r="F252" s="71">
        <f t="shared" ca="1" si="47"/>
        <v>0</v>
      </c>
      <c r="G252" s="89">
        <f t="shared" ca="1" si="50"/>
        <v>0</v>
      </c>
      <c r="H252" s="72" cm="1">
        <f t="array" aca="1" ref="H252" ca="1">IFERROR(_xlfn.XLOOKUP(H$1,INDIRECT("'"&amp;$A252&amp;"'!$A:$A"),INDIRECT("'"&amp;$A252&amp;"'!$b:$b"),FALSE),0)</f>
        <v>0</v>
      </c>
      <c r="I252" s="71" cm="1">
        <f t="array" aca="1" ref="I252" ca="1">IFERROR(IF($H252="Oui",_xlfn.XLOOKUP(I$2,INDIRECT("'"&amp;$A252&amp;"'!$A:$A"),INDIRECT("'"&amp;$A252&amp;"'!$b:$b"),FALSE),_xlfn.XLOOKUP(I$1,INDIRECT("'"&amp;$A252&amp;"'!$C$19:$C$25"),INDIRECT("'"&amp;$A252&amp;"'!$A$19:$A$25"),données!$A$39)),0)</f>
        <v>0</v>
      </c>
      <c r="J252" s="73">
        <f t="shared" ca="1" si="42"/>
        <v>0</v>
      </c>
      <c r="K252" s="74">
        <f t="shared" ca="1" si="49"/>
        <v>0</v>
      </c>
      <c r="L252" s="74">
        <f t="shared" ca="1" si="49"/>
        <v>0</v>
      </c>
      <c r="M252" s="74">
        <f t="shared" ca="1" si="49"/>
        <v>0</v>
      </c>
      <c r="N252" s="74">
        <f t="shared" ca="1" si="49"/>
        <v>0</v>
      </c>
      <c r="O252" s="74">
        <f t="shared" ca="1" si="49"/>
        <v>0</v>
      </c>
      <c r="P252" s="74">
        <f t="shared" ca="1" si="49"/>
        <v>0</v>
      </c>
      <c r="Q252" s="74">
        <f t="shared" ca="1" si="49"/>
        <v>0</v>
      </c>
      <c r="R252" s="74">
        <f t="shared" ca="1" si="49"/>
        <v>0</v>
      </c>
      <c r="S252" s="74">
        <f t="shared" ca="1" si="49"/>
        <v>0</v>
      </c>
      <c r="T252" s="74">
        <f t="shared" ca="1" si="49"/>
        <v>0</v>
      </c>
      <c r="U252" s="74">
        <f t="shared" ca="1" si="49"/>
        <v>0</v>
      </c>
      <c r="V252" s="74">
        <f t="shared" ca="1" si="49"/>
        <v>0</v>
      </c>
      <c r="W252" s="74">
        <f t="shared" ca="1" si="49"/>
        <v>0</v>
      </c>
      <c r="X252" s="74">
        <f t="shared" ca="1" si="49"/>
        <v>0</v>
      </c>
      <c r="Y252" s="74">
        <f t="shared" ca="1" si="49"/>
        <v>0</v>
      </c>
      <c r="Z252" s="74">
        <f t="shared" ca="1" si="49"/>
        <v>0</v>
      </c>
      <c r="AA252" s="73">
        <f t="shared" ca="1" si="43"/>
        <v>0</v>
      </c>
      <c r="AB252" s="93"/>
      <c r="AC252" s="75">
        <f ca="1">ROUND(IF($H252="Oui",0,SUMIFS(données!$C$33:$C$39,données!$A$33:$A$39,$I252)),2)</f>
        <v>0</v>
      </c>
      <c r="AD252" s="75" cm="1">
        <f t="array" aca="1" ref="AD252" ca="1">ROUND((SUMPRODUCT((données!$L$2:$R$2=$I252)*(données!$A$3:$A$17=J$1)*(données!$B$3:$B$17=J$2)*données!$L$3:$R$17)*$J252)+(SUMPRODUCT((données!$L$2:$R$2=$I252)*(données!$A$3:$A$17=K$1)*(données!$B$3:$B$17=K$2)*données!$L$3:$R$17)*$K252)+(SUMPRODUCT((données!$L$2:$R$2=$I252)*(données!$A$3:$A$17=L$1)*(données!$B$3:$B$17=L$2)*données!$L$3:$R$17)*$L252)+(SUMPRODUCT((données!$L$2:$R$2=$I252)*(données!$A$3:$A$17=M$1)*(données!$B$3:$B$17=M$2)*données!$L$3:$R$17)*$M252)+(SUMPRODUCT((données!$L$2:$R$2=$I252)*(données!$A$3:$A$17=N$1)*(données!$B$3:$B$17=N$2)*données!$L$3:$R$17)*$N252)+(SUMPRODUCT((données!$L$2:$R$2=$I252)*(données!$A$3:$A$17=O$1)*(données!$B$3:$B$17=O$2)*données!$L$3:$R$17)*$O252)+(SUMPRODUCT((données!$L$2:$R$2=$I252)*(données!$A$3:$A$17=P$1)*(données!$B$3:$B$17=Q$2)*données!$L$3:$R$17)*$P252)+(SUMPRODUCT((données!$L$2:$R$2=$I252)*(données!$A$3:$A$17=Q$1)*(données!$B$3:$B$17=Q$2)*données!$L$3:$R$17)*$Q252)+(SUMPRODUCT((données!$L$2:$R$2=$I252)*(données!$A$3:$A$17=R$1)*(données!$B$3:$B$17=R$2)*données!$L$3:$R$17)*$R252)+(SUMPRODUCT((données!$L$2:$R$2=$I252)*(données!$A$3:$A$17=S$1)*(données!$B$3:$B$17=S$2)*données!$L$3:$R$17)*$S252)+(SUMPRODUCT((données!$L$2:$R$2=$I252)*(données!$A$3:$A$17=T$1)*(données!$B$3:$B$17=T$2)*données!$L$3:$R$17)*$T252)+(SUMPRODUCT((données!$L$2:$R$2=$I252)*(données!$A$3:$A$17=U$1)*(données!$B$3:$B$17=U$2)*données!$L$3:$R$17)*$U252)+(SUMPRODUCT((données!$L$2:$R$2=$I252)*(données!$A$3:$A$17=V$1)*(données!$B$3:$B$17=V$2)*données!$L$3:$R$17)*$V252)+(SUMPRODUCT((données!$L$2:$R$2=$I252)*(données!$A$3:$A$17=W$1)*(données!$B$3:$B$17=W$2)*données!$L$3:$R$17)*$W252)+(SUMPRODUCT((données!$L$2:$R$2=$I252)*(données!$A$3:$A$17=AA$1)*(données!$B$3:$B$17=AA$2)*données!$L$3:$R$17)*$AA252),2)</f>
        <v>0</v>
      </c>
      <c r="AE252" s="75" cm="1">
        <f t="array" aca="1" ref="AE252" ca="1">IFERROR(_xlfn.XLOOKUP(AE$1,INDIRECT("'"&amp;$A252&amp;"'!$a:$a"),INDIRECT("'"&amp;$A252&amp;"'!$f:$f"),FALSE),0)</f>
        <v>0</v>
      </c>
      <c r="AF252" s="75">
        <f t="shared" ca="1" si="44"/>
        <v>0</v>
      </c>
      <c r="AG252" s="75">
        <f t="shared" ca="1" si="45"/>
        <v>0</v>
      </c>
      <c r="AH252" s="74" cm="1">
        <f t="array" aca="1" ref="AH252" ca="1">IFERROR(_xlfn.XLOOKUP(AH$1,INDIRECT("'"&amp;$A252&amp;"'!$A:$A"),INDIRECT("'"&amp;$A252&amp;"'!$b:$b"),FALSE),0)</f>
        <v>0</v>
      </c>
      <c r="AI252" s="74">
        <f ca="1">IFERROR(_xlfn.XLOOKUP($I252,données!$A$33:$A$39,données!$D$33:$D$39,0),0)</f>
        <v>0</v>
      </c>
      <c r="AJ252" s="74">
        <f ca="1">IFERROR(_xlfn.XLOOKUP($I252,données!$A$33:$A$39,données!$E$33:$E$39,0),0)</f>
        <v>0</v>
      </c>
      <c r="AK252" s="74">
        <f ca="1">IFERROR(_xlfn.XLOOKUP($I252,données!$A$33:$A$39,données!$F$33:$F$39,0),0)</f>
        <v>0</v>
      </c>
      <c r="AL252" s="74">
        <f ca="1">IFERROR(_xlfn.XLOOKUP($I252,données!$A$33:$A$39,données!$G$33:$G$39,0),0)</f>
        <v>0</v>
      </c>
      <c r="AM252" s="74">
        <f ca="1">IFERROR(_xlfn.XLOOKUP($I252,données!$A$33:$A$39,données!$H$33:$H$39,0),0)</f>
        <v>0</v>
      </c>
      <c r="AN252" s="74"/>
      <c r="AO252" s="74"/>
      <c r="AP252" s="71"/>
      <c r="AQ252" s="82"/>
    </row>
    <row r="253" spans="1:43" s="68" customFormat="1" ht="14" x14ac:dyDescent="0.2">
      <c r="A253" s="71">
        <f t="shared" si="29"/>
        <v>249</v>
      </c>
      <c r="B253" s="71">
        <f t="shared" ca="1" si="50"/>
        <v>0</v>
      </c>
      <c r="C253" s="71">
        <f t="shared" ca="1" si="50"/>
        <v>0</v>
      </c>
      <c r="D253" s="71">
        <f t="shared" ca="1" si="50"/>
        <v>0</v>
      </c>
      <c r="E253" s="71">
        <f t="shared" ca="1" si="50"/>
        <v>0</v>
      </c>
      <c r="F253" s="71">
        <f t="shared" ca="1" si="47"/>
        <v>0</v>
      </c>
      <c r="G253" s="89">
        <f t="shared" ca="1" si="50"/>
        <v>0</v>
      </c>
      <c r="H253" s="72" cm="1">
        <f t="array" aca="1" ref="H253" ca="1">IFERROR(_xlfn.XLOOKUP(H$1,INDIRECT("'"&amp;$A253&amp;"'!$A:$A"),INDIRECT("'"&amp;$A253&amp;"'!$b:$b"),FALSE),0)</f>
        <v>0</v>
      </c>
      <c r="I253" s="71" cm="1">
        <f t="array" aca="1" ref="I253" ca="1">IFERROR(IF($H253="Oui",_xlfn.XLOOKUP(I$2,INDIRECT("'"&amp;$A253&amp;"'!$A:$A"),INDIRECT("'"&amp;$A253&amp;"'!$b:$b"),FALSE),_xlfn.XLOOKUP(I$1,INDIRECT("'"&amp;$A253&amp;"'!$C$19:$C$25"),INDIRECT("'"&amp;$A253&amp;"'!$A$19:$A$25"),données!$A$39)),0)</f>
        <v>0</v>
      </c>
      <c r="J253" s="73">
        <f t="shared" ca="1" si="42"/>
        <v>0</v>
      </c>
      <c r="K253" s="74">
        <f t="shared" ca="1" si="49"/>
        <v>0</v>
      </c>
      <c r="L253" s="74">
        <f t="shared" ca="1" si="49"/>
        <v>0</v>
      </c>
      <c r="M253" s="74">
        <f t="shared" ca="1" si="49"/>
        <v>0</v>
      </c>
      <c r="N253" s="74">
        <f t="shared" ca="1" si="49"/>
        <v>0</v>
      </c>
      <c r="O253" s="74">
        <f t="shared" ca="1" si="49"/>
        <v>0</v>
      </c>
      <c r="P253" s="74">
        <f t="shared" ca="1" si="49"/>
        <v>0</v>
      </c>
      <c r="Q253" s="74">
        <f t="shared" ca="1" si="49"/>
        <v>0</v>
      </c>
      <c r="R253" s="74">
        <f t="shared" ca="1" si="49"/>
        <v>0</v>
      </c>
      <c r="S253" s="74">
        <f t="shared" ca="1" si="49"/>
        <v>0</v>
      </c>
      <c r="T253" s="74">
        <f t="shared" ca="1" si="49"/>
        <v>0</v>
      </c>
      <c r="U253" s="74">
        <f t="shared" ca="1" si="49"/>
        <v>0</v>
      </c>
      <c r="V253" s="74">
        <f t="shared" ca="1" si="49"/>
        <v>0</v>
      </c>
      <c r="W253" s="74">
        <f t="shared" ca="1" si="49"/>
        <v>0</v>
      </c>
      <c r="X253" s="74">
        <f t="shared" ca="1" si="49"/>
        <v>0</v>
      </c>
      <c r="Y253" s="74">
        <f t="shared" ca="1" si="49"/>
        <v>0</v>
      </c>
      <c r="Z253" s="74">
        <f t="shared" ca="1" si="49"/>
        <v>0</v>
      </c>
      <c r="AA253" s="73">
        <f t="shared" ca="1" si="43"/>
        <v>0</v>
      </c>
      <c r="AB253" s="93"/>
      <c r="AC253" s="75">
        <f ca="1">ROUND(IF($H253="Oui",0,SUMIFS(données!$C$33:$C$39,données!$A$33:$A$39,$I253)),2)</f>
        <v>0</v>
      </c>
      <c r="AD253" s="75" cm="1">
        <f t="array" aca="1" ref="AD253" ca="1">ROUND((SUMPRODUCT((données!$L$2:$R$2=$I253)*(données!$A$3:$A$17=J$1)*(données!$B$3:$B$17=J$2)*données!$L$3:$R$17)*$J253)+(SUMPRODUCT((données!$L$2:$R$2=$I253)*(données!$A$3:$A$17=K$1)*(données!$B$3:$B$17=K$2)*données!$L$3:$R$17)*$K253)+(SUMPRODUCT((données!$L$2:$R$2=$I253)*(données!$A$3:$A$17=L$1)*(données!$B$3:$B$17=L$2)*données!$L$3:$R$17)*$L253)+(SUMPRODUCT((données!$L$2:$R$2=$I253)*(données!$A$3:$A$17=M$1)*(données!$B$3:$B$17=M$2)*données!$L$3:$R$17)*$M253)+(SUMPRODUCT((données!$L$2:$R$2=$I253)*(données!$A$3:$A$17=N$1)*(données!$B$3:$B$17=N$2)*données!$L$3:$R$17)*$N253)+(SUMPRODUCT((données!$L$2:$R$2=$I253)*(données!$A$3:$A$17=O$1)*(données!$B$3:$B$17=O$2)*données!$L$3:$R$17)*$O253)+(SUMPRODUCT((données!$L$2:$R$2=$I253)*(données!$A$3:$A$17=P$1)*(données!$B$3:$B$17=Q$2)*données!$L$3:$R$17)*$P253)+(SUMPRODUCT((données!$L$2:$R$2=$I253)*(données!$A$3:$A$17=Q$1)*(données!$B$3:$B$17=Q$2)*données!$L$3:$R$17)*$Q253)+(SUMPRODUCT((données!$L$2:$R$2=$I253)*(données!$A$3:$A$17=R$1)*(données!$B$3:$B$17=R$2)*données!$L$3:$R$17)*$R253)+(SUMPRODUCT((données!$L$2:$R$2=$I253)*(données!$A$3:$A$17=S$1)*(données!$B$3:$B$17=S$2)*données!$L$3:$R$17)*$S253)+(SUMPRODUCT((données!$L$2:$R$2=$I253)*(données!$A$3:$A$17=T$1)*(données!$B$3:$B$17=T$2)*données!$L$3:$R$17)*$T253)+(SUMPRODUCT((données!$L$2:$R$2=$I253)*(données!$A$3:$A$17=U$1)*(données!$B$3:$B$17=U$2)*données!$L$3:$R$17)*$U253)+(SUMPRODUCT((données!$L$2:$R$2=$I253)*(données!$A$3:$A$17=V$1)*(données!$B$3:$B$17=V$2)*données!$L$3:$R$17)*$V253)+(SUMPRODUCT((données!$L$2:$R$2=$I253)*(données!$A$3:$A$17=W$1)*(données!$B$3:$B$17=W$2)*données!$L$3:$R$17)*$W253)+(SUMPRODUCT((données!$L$2:$R$2=$I253)*(données!$A$3:$A$17=AA$1)*(données!$B$3:$B$17=AA$2)*données!$L$3:$R$17)*$AA253),2)</f>
        <v>0</v>
      </c>
      <c r="AE253" s="75" cm="1">
        <f t="array" aca="1" ref="AE253" ca="1">IFERROR(_xlfn.XLOOKUP(AE$1,INDIRECT("'"&amp;$A253&amp;"'!$a:$a"),INDIRECT("'"&amp;$A253&amp;"'!$f:$f"),FALSE),0)</f>
        <v>0</v>
      </c>
      <c r="AF253" s="75">
        <f t="shared" ca="1" si="44"/>
        <v>0</v>
      </c>
      <c r="AG253" s="75">
        <f t="shared" ca="1" si="45"/>
        <v>0</v>
      </c>
      <c r="AH253" s="74" cm="1">
        <f t="array" aca="1" ref="AH253" ca="1">IFERROR(_xlfn.XLOOKUP(AH$1,INDIRECT("'"&amp;$A253&amp;"'!$A:$A"),INDIRECT("'"&amp;$A253&amp;"'!$b:$b"),FALSE),0)</f>
        <v>0</v>
      </c>
      <c r="AI253" s="74">
        <f ca="1">IFERROR(_xlfn.XLOOKUP($I253,données!$A$33:$A$39,données!$D$33:$D$39,0),0)</f>
        <v>0</v>
      </c>
      <c r="AJ253" s="74">
        <f ca="1">IFERROR(_xlfn.XLOOKUP($I253,données!$A$33:$A$39,données!$E$33:$E$39,0),0)</f>
        <v>0</v>
      </c>
      <c r="AK253" s="74">
        <f ca="1">IFERROR(_xlfn.XLOOKUP($I253,données!$A$33:$A$39,données!$F$33:$F$39,0),0)</f>
        <v>0</v>
      </c>
      <c r="AL253" s="74">
        <f ca="1">IFERROR(_xlfn.XLOOKUP($I253,données!$A$33:$A$39,données!$G$33:$G$39,0),0)</f>
        <v>0</v>
      </c>
      <c r="AM253" s="74">
        <f ca="1">IFERROR(_xlfn.XLOOKUP($I253,données!$A$33:$A$39,données!$H$33:$H$39,0),0)</f>
        <v>0</v>
      </c>
      <c r="AN253" s="74"/>
      <c r="AO253" s="74"/>
      <c r="AP253" s="71"/>
      <c r="AQ253" s="82"/>
    </row>
    <row r="254" spans="1:43" s="68" customFormat="1" ht="14" x14ac:dyDescent="0.2">
      <c r="A254" s="71">
        <f t="shared" si="29"/>
        <v>250</v>
      </c>
      <c r="B254" s="71">
        <f t="shared" ca="1" si="50"/>
        <v>0</v>
      </c>
      <c r="C254" s="71">
        <f t="shared" ca="1" si="50"/>
        <v>0</v>
      </c>
      <c r="D254" s="71">
        <f t="shared" ca="1" si="50"/>
        <v>0</v>
      </c>
      <c r="E254" s="71">
        <f t="shared" ca="1" si="50"/>
        <v>0</v>
      </c>
      <c r="F254" s="71">
        <f t="shared" ca="1" si="47"/>
        <v>0</v>
      </c>
      <c r="G254" s="89">
        <f t="shared" ca="1" si="50"/>
        <v>0</v>
      </c>
      <c r="H254" s="72" cm="1">
        <f t="array" aca="1" ref="H254" ca="1">IFERROR(_xlfn.XLOOKUP(H$1,INDIRECT("'"&amp;$A254&amp;"'!$A:$A"),INDIRECT("'"&amp;$A254&amp;"'!$b:$b"),FALSE),0)</f>
        <v>0</v>
      </c>
      <c r="I254" s="71" cm="1">
        <f t="array" aca="1" ref="I254" ca="1">IFERROR(IF($H254="Oui",_xlfn.XLOOKUP(I$2,INDIRECT("'"&amp;$A254&amp;"'!$A:$A"),INDIRECT("'"&amp;$A254&amp;"'!$b:$b"),FALSE),_xlfn.XLOOKUP(I$1,INDIRECT("'"&amp;$A254&amp;"'!$C$19:$C$25"),INDIRECT("'"&amp;$A254&amp;"'!$A$19:$A$25"),données!$A$39)),0)</f>
        <v>0</v>
      </c>
      <c r="J254" s="73">
        <f t="shared" ca="1" si="42"/>
        <v>0</v>
      </c>
      <c r="K254" s="74">
        <f t="shared" ca="1" si="49"/>
        <v>0</v>
      </c>
      <c r="L254" s="74">
        <f t="shared" ca="1" si="49"/>
        <v>0</v>
      </c>
      <c r="M254" s="74">
        <f t="shared" ca="1" si="49"/>
        <v>0</v>
      </c>
      <c r="N254" s="74">
        <f t="shared" ca="1" si="49"/>
        <v>0</v>
      </c>
      <c r="O254" s="74">
        <f t="shared" ca="1" si="49"/>
        <v>0</v>
      </c>
      <c r="P254" s="74">
        <f t="shared" ca="1" si="49"/>
        <v>0</v>
      </c>
      <c r="Q254" s="74">
        <f t="shared" ca="1" si="49"/>
        <v>0</v>
      </c>
      <c r="R254" s="74">
        <f t="shared" ca="1" si="49"/>
        <v>0</v>
      </c>
      <c r="S254" s="74">
        <f t="shared" ca="1" si="49"/>
        <v>0</v>
      </c>
      <c r="T254" s="74">
        <f t="shared" ca="1" si="49"/>
        <v>0</v>
      </c>
      <c r="U254" s="74">
        <f t="shared" ca="1" si="49"/>
        <v>0</v>
      </c>
      <c r="V254" s="74">
        <f t="shared" ca="1" si="49"/>
        <v>0</v>
      </c>
      <c r="W254" s="74">
        <f t="shared" ca="1" si="49"/>
        <v>0</v>
      </c>
      <c r="X254" s="74">
        <f t="shared" ca="1" si="49"/>
        <v>0</v>
      </c>
      <c r="Y254" s="74">
        <f t="shared" ca="1" si="49"/>
        <v>0</v>
      </c>
      <c r="Z254" s="74">
        <f t="shared" ca="1" si="49"/>
        <v>0</v>
      </c>
      <c r="AA254" s="73">
        <f t="shared" ca="1" si="43"/>
        <v>0</v>
      </c>
      <c r="AB254" s="93"/>
      <c r="AC254" s="75">
        <f ca="1">ROUND(IF($H254="Oui",0,SUMIFS(données!$C$33:$C$39,données!$A$33:$A$39,$I254)),2)</f>
        <v>0</v>
      </c>
      <c r="AD254" s="75" cm="1">
        <f t="array" aca="1" ref="AD254" ca="1">ROUND((SUMPRODUCT((données!$L$2:$R$2=$I254)*(données!$A$3:$A$17=J$1)*(données!$B$3:$B$17=J$2)*données!$L$3:$R$17)*$J254)+(SUMPRODUCT((données!$L$2:$R$2=$I254)*(données!$A$3:$A$17=K$1)*(données!$B$3:$B$17=K$2)*données!$L$3:$R$17)*$K254)+(SUMPRODUCT((données!$L$2:$R$2=$I254)*(données!$A$3:$A$17=L$1)*(données!$B$3:$B$17=L$2)*données!$L$3:$R$17)*$L254)+(SUMPRODUCT((données!$L$2:$R$2=$I254)*(données!$A$3:$A$17=M$1)*(données!$B$3:$B$17=M$2)*données!$L$3:$R$17)*$M254)+(SUMPRODUCT((données!$L$2:$R$2=$I254)*(données!$A$3:$A$17=N$1)*(données!$B$3:$B$17=N$2)*données!$L$3:$R$17)*$N254)+(SUMPRODUCT((données!$L$2:$R$2=$I254)*(données!$A$3:$A$17=O$1)*(données!$B$3:$B$17=O$2)*données!$L$3:$R$17)*$O254)+(SUMPRODUCT((données!$L$2:$R$2=$I254)*(données!$A$3:$A$17=P$1)*(données!$B$3:$B$17=Q$2)*données!$L$3:$R$17)*$P254)+(SUMPRODUCT((données!$L$2:$R$2=$I254)*(données!$A$3:$A$17=Q$1)*(données!$B$3:$B$17=Q$2)*données!$L$3:$R$17)*$Q254)+(SUMPRODUCT((données!$L$2:$R$2=$I254)*(données!$A$3:$A$17=R$1)*(données!$B$3:$B$17=R$2)*données!$L$3:$R$17)*$R254)+(SUMPRODUCT((données!$L$2:$R$2=$I254)*(données!$A$3:$A$17=S$1)*(données!$B$3:$B$17=S$2)*données!$L$3:$R$17)*$S254)+(SUMPRODUCT((données!$L$2:$R$2=$I254)*(données!$A$3:$A$17=T$1)*(données!$B$3:$B$17=T$2)*données!$L$3:$R$17)*$T254)+(SUMPRODUCT((données!$L$2:$R$2=$I254)*(données!$A$3:$A$17=U$1)*(données!$B$3:$B$17=U$2)*données!$L$3:$R$17)*$U254)+(SUMPRODUCT((données!$L$2:$R$2=$I254)*(données!$A$3:$A$17=V$1)*(données!$B$3:$B$17=V$2)*données!$L$3:$R$17)*$V254)+(SUMPRODUCT((données!$L$2:$R$2=$I254)*(données!$A$3:$A$17=W$1)*(données!$B$3:$B$17=W$2)*données!$L$3:$R$17)*$W254)+(SUMPRODUCT((données!$L$2:$R$2=$I254)*(données!$A$3:$A$17=AA$1)*(données!$B$3:$B$17=AA$2)*données!$L$3:$R$17)*$AA254),2)</f>
        <v>0</v>
      </c>
      <c r="AE254" s="75" cm="1">
        <f t="array" aca="1" ref="AE254" ca="1">IFERROR(_xlfn.XLOOKUP(AE$1,INDIRECT("'"&amp;$A254&amp;"'!$a:$a"),INDIRECT("'"&amp;$A254&amp;"'!$f:$f"),FALSE),0)</f>
        <v>0</v>
      </c>
      <c r="AF254" s="75">
        <f t="shared" ca="1" si="44"/>
        <v>0</v>
      </c>
      <c r="AG254" s="75">
        <f t="shared" ca="1" si="45"/>
        <v>0</v>
      </c>
      <c r="AH254" s="74" cm="1">
        <f t="array" aca="1" ref="AH254" ca="1">IFERROR(_xlfn.XLOOKUP(AH$1,INDIRECT("'"&amp;$A254&amp;"'!$A:$A"),INDIRECT("'"&amp;$A254&amp;"'!$b:$b"),FALSE),0)</f>
        <v>0</v>
      </c>
      <c r="AI254" s="74">
        <f ca="1">IFERROR(_xlfn.XLOOKUP($I254,données!$A$33:$A$39,données!$D$33:$D$39,0),0)</f>
        <v>0</v>
      </c>
      <c r="AJ254" s="74">
        <f ca="1">IFERROR(_xlfn.XLOOKUP($I254,données!$A$33:$A$39,données!$E$33:$E$39,0),0)</f>
        <v>0</v>
      </c>
      <c r="AK254" s="74">
        <f ca="1">IFERROR(_xlfn.XLOOKUP($I254,données!$A$33:$A$39,données!$F$33:$F$39,0),0)</f>
        <v>0</v>
      </c>
      <c r="AL254" s="74">
        <f ca="1">IFERROR(_xlfn.XLOOKUP($I254,données!$A$33:$A$39,données!$G$33:$G$39,0),0)</f>
        <v>0</v>
      </c>
      <c r="AM254" s="74">
        <f ca="1">IFERROR(_xlfn.XLOOKUP($I254,données!$A$33:$A$39,données!$H$33:$H$39,0),0)</f>
        <v>0</v>
      </c>
      <c r="AN254" s="74"/>
      <c r="AO254" s="74"/>
      <c r="AP254" s="71"/>
      <c r="AQ254" s="82"/>
    </row>
    <row r="255" spans="1:43" s="68" customFormat="1" ht="14" x14ac:dyDescent="0.2">
      <c r="A255" s="71">
        <f t="shared" si="29"/>
        <v>251</v>
      </c>
      <c r="B255" s="71">
        <f t="shared" ca="1" si="50"/>
        <v>0</v>
      </c>
      <c r="C255" s="71">
        <f t="shared" ca="1" si="50"/>
        <v>0</v>
      </c>
      <c r="D255" s="71">
        <f t="shared" ca="1" si="50"/>
        <v>0</v>
      </c>
      <c r="E255" s="71">
        <f t="shared" ca="1" si="50"/>
        <v>0</v>
      </c>
      <c r="F255" s="71">
        <f t="shared" ca="1" si="47"/>
        <v>0</v>
      </c>
      <c r="G255" s="89">
        <f t="shared" ca="1" si="50"/>
        <v>0</v>
      </c>
      <c r="H255" s="72" cm="1">
        <f t="array" aca="1" ref="H255" ca="1">IFERROR(_xlfn.XLOOKUP(H$1,INDIRECT("'"&amp;$A255&amp;"'!$A:$A"),INDIRECT("'"&amp;$A255&amp;"'!$b:$b"),FALSE),0)</f>
        <v>0</v>
      </c>
      <c r="I255" s="71" cm="1">
        <f t="array" aca="1" ref="I255" ca="1">IFERROR(IF($H255="Oui",_xlfn.XLOOKUP(I$2,INDIRECT("'"&amp;$A255&amp;"'!$A:$A"),INDIRECT("'"&amp;$A255&amp;"'!$b:$b"),FALSE),_xlfn.XLOOKUP(I$1,INDIRECT("'"&amp;$A255&amp;"'!$C$19:$C$25"),INDIRECT("'"&amp;$A255&amp;"'!$A$19:$A$25"),données!$A$39)),0)</f>
        <v>0</v>
      </c>
      <c r="J255" s="73">
        <f t="shared" ca="1" si="42"/>
        <v>0</v>
      </c>
      <c r="K255" s="74">
        <f t="shared" ca="1" si="49"/>
        <v>0</v>
      </c>
      <c r="L255" s="74">
        <f t="shared" ca="1" si="49"/>
        <v>0</v>
      </c>
      <c r="M255" s="74">
        <f t="shared" ca="1" si="49"/>
        <v>0</v>
      </c>
      <c r="N255" s="74">
        <f t="shared" ca="1" si="49"/>
        <v>0</v>
      </c>
      <c r="O255" s="74">
        <f t="shared" ca="1" si="49"/>
        <v>0</v>
      </c>
      <c r="P255" s="74">
        <f t="shared" ca="1" si="49"/>
        <v>0</v>
      </c>
      <c r="Q255" s="74">
        <f t="shared" ca="1" si="49"/>
        <v>0</v>
      </c>
      <c r="R255" s="74">
        <f t="shared" ca="1" si="49"/>
        <v>0</v>
      </c>
      <c r="S255" s="74">
        <f t="shared" ca="1" si="49"/>
        <v>0</v>
      </c>
      <c r="T255" s="74">
        <f t="shared" ca="1" si="49"/>
        <v>0</v>
      </c>
      <c r="U255" s="74">
        <f t="shared" ca="1" si="49"/>
        <v>0</v>
      </c>
      <c r="V255" s="74">
        <f t="shared" ca="1" si="49"/>
        <v>0</v>
      </c>
      <c r="W255" s="74">
        <f t="shared" ca="1" si="49"/>
        <v>0</v>
      </c>
      <c r="X255" s="74">
        <f t="shared" ca="1" si="49"/>
        <v>0</v>
      </c>
      <c r="Y255" s="74">
        <f t="shared" ca="1" si="49"/>
        <v>0</v>
      </c>
      <c r="Z255" s="74">
        <f t="shared" ca="1" si="49"/>
        <v>0</v>
      </c>
      <c r="AA255" s="73">
        <f t="shared" ca="1" si="43"/>
        <v>0</v>
      </c>
      <c r="AB255" s="93"/>
      <c r="AC255" s="75">
        <f ca="1">ROUND(IF($H255="Oui",0,SUMIFS(données!$C$33:$C$39,données!$A$33:$A$39,$I255)),2)</f>
        <v>0</v>
      </c>
      <c r="AD255" s="75" cm="1">
        <f t="array" aca="1" ref="AD255" ca="1">ROUND((SUMPRODUCT((données!$L$2:$R$2=$I255)*(données!$A$3:$A$17=J$1)*(données!$B$3:$B$17=J$2)*données!$L$3:$R$17)*$J255)+(SUMPRODUCT((données!$L$2:$R$2=$I255)*(données!$A$3:$A$17=K$1)*(données!$B$3:$B$17=K$2)*données!$L$3:$R$17)*$K255)+(SUMPRODUCT((données!$L$2:$R$2=$I255)*(données!$A$3:$A$17=L$1)*(données!$B$3:$B$17=L$2)*données!$L$3:$R$17)*$L255)+(SUMPRODUCT((données!$L$2:$R$2=$I255)*(données!$A$3:$A$17=M$1)*(données!$B$3:$B$17=M$2)*données!$L$3:$R$17)*$M255)+(SUMPRODUCT((données!$L$2:$R$2=$I255)*(données!$A$3:$A$17=N$1)*(données!$B$3:$B$17=N$2)*données!$L$3:$R$17)*$N255)+(SUMPRODUCT((données!$L$2:$R$2=$I255)*(données!$A$3:$A$17=O$1)*(données!$B$3:$B$17=O$2)*données!$L$3:$R$17)*$O255)+(SUMPRODUCT((données!$L$2:$R$2=$I255)*(données!$A$3:$A$17=P$1)*(données!$B$3:$B$17=Q$2)*données!$L$3:$R$17)*$P255)+(SUMPRODUCT((données!$L$2:$R$2=$I255)*(données!$A$3:$A$17=Q$1)*(données!$B$3:$B$17=Q$2)*données!$L$3:$R$17)*$Q255)+(SUMPRODUCT((données!$L$2:$R$2=$I255)*(données!$A$3:$A$17=R$1)*(données!$B$3:$B$17=R$2)*données!$L$3:$R$17)*$R255)+(SUMPRODUCT((données!$L$2:$R$2=$I255)*(données!$A$3:$A$17=S$1)*(données!$B$3:$B$17=S$2)*données!$L$3:$R$17)*$S255)+(SUMPRODUCT((données!$L$2:$R$2=$I255)*(données!$A$3:$A$17=T$1)*(données!$B$3:$B$17=T$2)*données!$L$3:$R$17)*$T255)+(SUMPRODUCT((données!$L$2:$R$2=$I255)*(données!$A$3:$A$17=U$1)*(données!$B$3:$B$17=U$2)*données!$L$3:$R$17)*$U255)+(SUMPRODUCT((données!$L$2:$R$2=$I255)*(données!$A$3:$A$17=V$1)*(données!$B$3:$B$17=V$2)*données!$L$3:$R$17)*$V255)+(SUMPRODUCT((données!$L$2:$R$2=$I255)*(données!$A$3:$A$17=W$1)*(données!$B$3:$B$17=W$2)*données!$L$3:$R$17)*$W255)+(SUMPRODUCT((données!$L$2:$R$2=$I255)*(données!$A$3:$A$17=AA$1)*(données!$B$3:$B$17=AA$2)*données!$L$3:$R$17)*$AA255),2)</f>
        <v>0</v>
      </c>
      <c r="AE255" s="75" cm="1">
        <f t="array" aca="1" ref="AE255" ca="1">IFERROR(_xlfn.XLOOKUP(AE$1,INDIRECT("'"&amp;$A255&amp;"'!$a:$a"),INDIRECT("'"&amp;$A255&amp;"'!$f:$f"),FALSE),0)</f>
        <v>0</v>
      </c>
      <c r="AF255" s="75">
        <f t="shared" ca="1" si="44"/>
        <v>0</v>
      </c>
      <c r="AG255" s="75">
        <f t="shared" ca="1" si="45"/>
        <v>0</v>
      </c>
      <c r="AH255" s="74" cm="1">
        <f t="array" aca="1" ref="AH255" ca="1">IFERROR(_xlfn.XLOOKUP(AH$1,INDIRECT("'"&amp;$A255&amp;"'!$A:$A"),INDIRECT("'"&amp;$A255&amp;"'!$b:$b"),FALSE),0)</f>
        <v>0</v>
      </c>
      <c r="AI255" s="74">
        <f ca="1">IFERROR(_xlfn.XLOOKUP($I255,données!$A$33:$A$39,données!$D$33:$D$39,0),0)</f>
        <v>0</v>
      </c>
      <c r="AJ255" s="74">
        <f ca="1">IFERROR(_xlfn.XLOOKUP($I255,données!$A$33:$A$39,données!$E$33:$E$39,0),0)</f>
        <v>0</v>
      </c>
      <c r="AK255" s="74">
        <f ca="1">IFERROR(_xlfn.XLOOKUP($I255,données!$A$33:$A$39,données!$F$33:$F$39,0),0)</f>
        <v>0</v>
      </c>
      <c r="AL255" s="74">
        <f ca="1">IFERROR(_xlfn.XLOOKUP($I255,données!$A$33:$A$39,données!$G$33:$G$39,0),0)</f>
        <v>0</v>
      </c>
      <c r="AM255" s="74">
        <f ca="1">IFERROR(_xlfn.XLOOKUP($I255,données!$A$33:$A$39,données!$H$33:$H$39,0),0)</f>
        <v>0</v>
      </c>
      <c r="AN255" s="74"/>
      <c r="AO255" s="74"/>
      <c r="AP255" s="71"/>
      <c r="AQ255" s="82"/>
    </row>
    <row r="256" spans="1:43" s="68" customFormat="1" ht="14" x14ac:dyDescent="0.2">
      <c r="A256" s="71">
        <f t="shared" si="29"/>
        <v>252</v>
      </c>
      <c r="B256" s="71">
        <f t="shared" ca="1" si="50"/>
        <v>0</v>
      </c>
      <c r="C256" s="71">
        <f t="shared" ca="1" si="50"/>
        <v>0</v>
      </c>
      <c r="D256" s="71">
        <f t="shared" ca="1" si="50"/>
        <v>0</v>
      </c>
      <c r="E256" s="71">
        <f t="shared" ca="1" si="50"/>
        <v>0</v>
      </c>
      <c r="F256" s="71">
        <f t="shared" ca="1" si="47"/>
        <v>0</v>
      </c>
      <c r="G256" s="89">
        <f t="shared" ca="1" si="50"/>
        <v>0</v>
      </c>
      <c r="H256" s="72" cm="1">
        <f t="array" aca="1" ref="H256" ca="1">IFERROR(_xlfn.XLOOKUP(H$1,INDIRECT("'"&amp;$A256&amp;"'!$A:$A"),INDIRECT("'"&amp;$A256&amp;"'!$b:$b"),FALSE),0)</f>
        <v>0</v>
      </c>
      <c r="I256" s="71" cm="1">
        <f t="array" aca="1" ref="I256" ca="1">IFERROR(IF($H256="Oui",_xlfn.XLOOKUP(I$2,INDIRECT("'"&amp;$A256&amp;"'!$A:$A"),INDIRECT("'"&amp;$A256&amp;"'!$b:$b"),FALSE),_xlfn.XLOOKUP(I$1,INDIRECT("'"&amp;$A256&amp;"'!$C$19:$C$25"),INDIRECT("'"&amp;$A256&amp;"'!$A$19:$A$25"),données!$A$39)),0)</f>
        <v>0</v>
      </c>
      <c r="J256" s="73">
        <f t="shared" ca="1" si="42"/>
        <v>0</v>
      </c>
      <c r="K256" s="74">
        <f t="shared" ca="1" si="49"/>
        <v>0</v>
      </c>
      <c r="L256" s="74">
        <f t="shared" ca="1" si="49"/>
        <v>0</v>
      </c>
      <c r="M256" s="74">
        <f t="shared" ca="1" si="49"/>
        <v>0</v>
      </c>
      <c r="N256" s="74">
        <f t="shared" ca="1" si="49"/>
        <v>0</v>
      </c>
      <c r="O256" s="74">
        <f t="shared" ca="1" si="49"/>
        <v>0</v>
      </c>
      <c r="P256" s="74">
        <f t="shared" ca="1" si="49"/>
        <v>0</v>
      </c>
      <c r="Q256" s="74">
        <f t="shared" ca="1" si="49"/>
        <v>0</v>
      </c>
      <c r="R256" s="74">
        <f t="shared" ca="1" si="49"/>
        <v>0</v>
      </c>
      <c r="S256" s="74">
        <f t="shared" ca="1" si="49"/>
        <v>0</v>
      </c>
      <c r="T256" s="74">
        <f t="shared" ca="1" si="49"/>
        <v>0</v>
      </c>
      <c r="U256" s="74">
        <f t="shared" ca="1" si="49"/>
        <v>0</v>
      </c>
      <c r="V256" s="74">
        <f t="shared" ca="1" si="49"/>
        <v>0</v>
      </c>
      <c r="W256" s="74">
        <f t="shared" ca="1" si="49"/>
        <v>0</v>
      </c>
      <c r="X256" s="74">
        <f t="shared" ca="1" si="49"/>
        <v>0</v>
      </c>
      <c r="Y256" s="74">
        <f t="shared" ca="1" si="49"/>
        <v>0</v>
      </c>
      <c r="Z256" s="74">
        <f t="shared" ca="1" si="49"/>
        <v>0</v>
      </c>
      <c r="AA256" s="73">
        <f t="shared" ca="1" si="43"/>
        <v>0</v>
      </c>
      <c r="AB256" s="93"/>
      <c r="AC256" s="75">
        <f ca="1">ROUND(IF($H256="Oui",0,SUMIFS(données!$C$33:$C$39,données!$A$33:$A$39,$I256)),2)</f>
        <v>0</v>
      </c>
      <c r="AD256" s="75" cm="1">
        <f t="array" aca="1" ref="AD256" ca="1">ROUND((SUMPRODUCT((données!$L$2:$R$2=$I256)*(données!$A$3:$A$17=J$1)*(données!$B$3:$B$17=J$2)*données!$L$3:$R$17)*$J256)+(SUMPRODUCT((données!$L$2:$R$2=$I256)*(données!$A$3:$A$17=K$1)*(données!$B$3:$B$17=K$2)*données!$L$3:$R$17)*$K256)+(SUMPRODUCT((données!$L$2:$R$2=$I256)*(données!$A$3:$A$17=L$1)*(données!$B$3:$B$17=L$2)*données!$L$3:$R$17)*$L256)+(SUMPRODUCT((données!$L$2:$R$2=$I256)*(données!$A$3:$A$17=M$1)*(données!$B$3:$B$17=M$2)*données!$L$3:$R$17)*$M256)+(SUMPRODUCT((données!$L$2:$R$2=$I256)*(données!$A$3:$A$17=N$1)*(données!$B$3:$B$17=N$2)*données!$L$3:$R$17)*$N256)+(SUMPRODUCT((données!$L$2:$R$2=$I256)*(données!$A$3:$A$17=O$1)*(données!$B$3:$B$17=O$2)*données!$L$3:$R$17)*$O256)+(SUMPRODUCT((données!$L$2:$R$2=$I256)*(données!$A$3:$A$17=P$1)*(données!$B$3:$B$17=Q$2)*données!$L$3:$R$17)*$P256)+(SUMPRODUCT((données!$L$2:$R$2=$I256)*(données!$A$3:$A$17=Q$1)*(données!$B$3:$B$17=Q$2)*données!$L$3:$R$17)*$Q256)+(SUMPRODUCT((données!$L$2:$R$2=$I256)*(données!$A$3:$A$17=R$1)*(données!$B$3:$B$17=R$2)*données!$L$3:$R$17)*$R256)+(SUMPRODUCT((données!$L$2:$R$2=$I256)*(données!$A$3:$A$17=S$1)*(données!$B$3:$B$17=S$2)*données!$L$3:$R$17)*$S256)+(SUMPRODUCT((données!$L$2:$R$2=$I256)*(données!$A$3:$A$17=T$1)*(données!$B$3:$B$17=T$2)*données!$L$3:$R$17)*$T256)+(SUMPRODUCT((données!$L$2:$R$2=$I256)*(données!$A$3:$A$17=U$1)*(données!$B$3:$B$17=U$2)*données!$L$3:$R$17)*$U256)+(SUMPRODUCT((données!$L$2:$R$2=$I256)*(données!$A$3:$A$17=V$1)*(données!$B$3:$B$17=V$2)*données!$L$3:$R$17)*$V256)+(SUMPRODUCT((données!$L$2:$R$2=$I256)*(données!$A$3:$A$17=W$1)*(données!$B$3:$B$17=W$2)*données!$L$3:$R$17)*$W256)+(SUMPRODUCT((données!$L$2:$R$2=$I256)*(données!$A$3:$A$17=AA$1)*(données!$B$3:$B$17=AA$2)*données!$L$3:$R$17)*$AA256),2)</f>
        <v>0</v>
      </c>
      <c r="AE256" s="75" cm="1">
        <f t="array" aca="1" ref="AE256" ca="1">IFERROR(_xlfn.XLOOKUP(AE$1,INDIRECT("'"&amp;$A256&amp;"'!$a:$a"),INDIRECT("'"&amp;$A256&amp;"'!$f:$f"),FALSE),0)</f>
        <v>0</v>
      </c>
      <c r="AF256" s="75">
        <f t="shared" ca="1" si="44"/>
        <v>0</v>
      </c>
      <c r="AG256" s="75">
        <f t="shared" ca="1" si="45"/>
        <v>0</v>
      </c>
      <c r="AH256" s="74" cm="1">
        <f t="array" aca="1" ref="AH256" ca="1">IFERROR(_xlfn.XLOOKUP(AH$1,INDIRECT("'"&amp;$A256&amp;"'!$A:$A"),INDIRECT("'"&amp;$A256&amp;"'!$b:$b"),FALSE),0)</f>
        <v>0</v>
      </c>
      <c r="AI256" s="74">
        <f ca="1">IFERROR(_xlfn.XLOOKUP($I256,données!$A$33:$A$39,données!$D$33:$D$39,0),0)</f>
        <v>0</v>
      </c>
      <c r="AJ256" s="74">
        <f ca="1">IFERROR(_xlfn.XLOOKUP($I256,données!$A$33:$A$39,données!$E$33:$E$39,0),0)</f>
        <v>0</v>
      </c>
      <c r="AK256" s="74">
        <f ca="1">IFERROR(_xlfn.XLOOKUP($I256,données!$A$33:$A$39,données!$F$33:$F$39,0),0)</f>
        <v>0</v>
      </c>
      <c r="AL256" s="74">
        <f ca="1">IFERROR(_xlfn.XLOOKUP($I256,données!$A$33:$A$39,données!$G$33:$G$39,0),0)</f>
        <v>0</v>
      </c>
      <c r="AM256" s="74">
        <f ca="1">IFERROR(_xlfn.XLOOKUP($I256,données!$A$33:$A$39,données!$H$33:$H$39,0),0)</f>
        <v>0</v>
      </c>
      <c r="AN256" s="74"/>
      <c r="AO256" s="74"/>
      <c r="AP256" s="71"/>
      <c r="AQ256" s="82"/>
    </row>
    <row r="257" spans="1:43" s="68" customFormat="1" ht="14" x14ac:dyDescent="0.2">
      <c r="A257" s="71">
        <f t="shared" si="29"/>
        <v>253</v>
      </c>
      <c r="B257" s="71">
        <f t="shared" ca="1" si="50"/>
        <v>0</v>
      </c>
      <c r="C257" s="71">
        <f t="shared" ca="1" si="50"/>
        <v>0</v>
      </c>
      <c r="D257" s="71">
        <f t="shared" ca="1" si="50"/>
        <v>0</v>
      </c>
      <c r="E257" s="71">
        <f t="shared" ca="1" si="50"/>
        <v>0</v>
      </c>
      <c r="F257" s="71">
        <f t="shared" ca="1" si="47"/>
        <v>0</v>
      </c>
      <c r="G257" s="89">
        <f t="shared" ca="1" si="50"/>
        <v>0</v>
      </c>
      <c r="H257" s="72" cm="1">
        <f t="array" aca="1" ref="H257" ca="1">IFERROR(_xlfn.XLOOKUP(H$1,INDIRECT("'"&amp;$A257&amp;"'!$A:$A"),INDIRECT("'"&amp;$A257&amp;"'!$b:$b"),FALSE),0)</f>
        <v>0</v>
      </c>
      <c r="I257" s="71" cm="1">
        <f t="array" aca="1" ref="I257" ca="1">IFERROR(IF($H257="Oui",_xlfn.XLOOKUP(I$2,INDIRECT("'"&amp;$A257&amp;"'!$A:$A"),INDIRECT("'"&amp;$A257&amp;"'!$b:$b"),FALSE),_xlfn.XLOOKUP(I$1,INDIRECT("'"&amp;$A257&amp;"'!$C$19:$C$25"),INDIRECT("'"&amp;$A257&amp;"'!$A$19:$A$25"),données!$A$39)),0)</f>
        <v>0</v>
      </c>
      <c r="J257" s="73">
        <f t="shared" ca="1" si="42"/>
        <v>0</v>
      </c>
      <c r="K257" s="74">
        <f t="shared" ca="1" si="49"/>
        <v>0</v>
      </c>
      <c r="L257" s="74">
        <f t="shared" ca="1" si="49"/>
        <v>0</v>
      </c>
      <c r="M257" s="74">
        <f t="shared" ca="1" si="49"/>
        <v>0</v>
      </c>
      <c r="N257" s="74">
        <f t="shared" ca="1" si="49"/>
        <v>0</v>
      </c>
      <c r="O257" s="74">
        <f t="shared" ca="1" si="49"/>
        <v>0</v>
      </c>
      <c r="P257" s="74">
        <f t="shared" ca="1" si="49"/>
        <v>0</v>
      </c>
      <c r="Q257" s="74">
        <f t="shared" ca="1" si="49"/>
        <v>0</v>
      </c>
      <c r="R257" s="74">
        <f t="shared" ca="1" si="49"/>
        <v>0</v>
      </c>
      <c r="S257" s="74">
        <f t="shared" ca="1" si="49"/>
        <v>0</v>
      </c>
      <c r="T257" s="74">
        <f t="shared" ca="1" si="49"/>
        <v>0</v>
      </c>
      <c r="U257" s="74">
        <f t="shared" ca="1" si="49"/>
        <v>0</v>
      </c>
      <c r="V257" s="74">
        <f t="shared" ca="1" si="49"/>
        <v>0</v>
      </c>
      <c r="W257" s="74">
        <f t="shared" ca="1" si="49"/>
        <v>0</v>
      </c>
      <c r="X257" s="74">
        <f t="shared" ca="1" si="49"/>
        <v>0</v>
      </c>
      <c r="Y257" s="74">
        <f t="shared" ca="1" si="49"/>
        <v>0</v>
      </c>
      <c r="Z257" s="74">
        <f t="shared" ca="1" si="49"/>
        <v>0</v>
      </c>
      <c r="AA257" s="73">
        <f t="shared" ca="1" si="43"/>
        <v>0</v>
      </c>
      <c r="AB257" s="93"/>
      <c r="AC257" s="75">
        <f ca="1">ROUND(IF($H257="Oui",0,SUMIFS(données!$C$33:$C$39,données!$A$33:$A$39,$I257)),2)</f>
        <v>0</v>
      </c>
      <c r="AD257" s="75" cm="1">
        <f t="array" aca="1" ref="AD257" ca="1">ROUND((SUMPRODUCT((données!$L$2:$R$2=$I257)*(données!$A$3:$A$17=J$1)*(données!$B$3:$B$17=J$2)*données!$L$3:$R$17)*$J257)+(SUMPRODUCT((données!$L$2:$R$2=$I257)*(données!$A$3:$A$17=K$1)*(données!$B$3:$B$17=K$2)*données!$L$3:$R$17)*$K257)+(SUMPRODUCT((données!$L$2:$R$2=$I257)*(données!$A$3:$A$17=L$1)*(données!$B$3:$B$17=L$2)*données!$L$3:$R$17)*$L257)+(SUMPRODUCT((données!$L$2:$R$2=$I257)*(données!$A$3:$A$17=M$1)*(données!$B$3:$B$17=M$2)*données!$L$3:$R$17)*$M257)+(SUMPRODUCT((données!$L$2:$R$2=$I257)*(données!$A$3:$A$17=N$1)*(données!$B$3:$B$17=N$2)*données!$L$3:$R$17)*$N257)+(SUMPRODUCT((données!$L$2:$R$2=$I257)*(données!$A$3:$A$17=O$1)*(données!$B$3:$B$17=O$2)*données!$L$3:$R$17)*$O257)+(SUMPRODUCT((données!$L$2:$R$2=$I257)*(données!$A$3:$A$17=P$1)*(données!$B$3:$B$17=Q$2)*données!$L$3:$R$17)*$P257)+(SUMPRODUCT((données!$L$2:$R$2=$I257)*(données!$A$3:$A$17=Q$1)*(données!$B$3:$B$17=Q$2)*données!$L$3:$R$17)*$Q257)+(SUMPRODUCT((données!$L$2:$R$2=$I257)*(données!$A$3:$A$17=R$1)*(données!$B$3:$B$17=R$2)*données!$L$3:$R$17)*$R257)+(SUMPRODUCT((données!$L$2:$R$2=$I257)*(données!$A$3:$A$17=S$1)*(données!$B$3:$B$17=S$2)*données!$L$3:$R$17)*$S257)+(SUMPRODUCT((données!$L$2:$R$2=$I257)*(données!$A$3:$A$17=T$1)*(données!$B$3:$B$17=T$2)*données!$L$3:$R$17)*$T257)+(SUMPRODUCT((données!$L$2:$R$2=$I257)*(données!$A$3:$A$17=U$1)*(données!$B$3:$B$17=U$2)*données!$L$3:$R$17)*$U257)+(SUMPRODUCT((données!$L$2:$R$2=$I257)*(données!$A$3:$A$17=V$1)*(données!$B$3:$B$17=V$2)*données!$L$3:$R$17)*$V257)+(SUMPRODUCT((données!$L$2:$R$2=$I257)*(données!$A$3:$A$17=W$1)*(données!$B$3:$B$17=W$2)*données!$L$3:$R$17)*$W257)+(SUMPRODUCT((données!$L$2:$R$2=$I257)*(données!$A$3:$A$17=AA$1)*(données!$B$3:$B$17=AA$2)*données!$L$3:$R$17)*$AA257),2)</f>
        <v>0</v>
      </c>
      <c r="AE257" s="75" cm="1">
        <f t="array" aca="1" ref="AE257" ca="1">IFERROR(_xlfn.XLOOKUP(AE$1,INDIRECT("'"&amp;$A257&amp;"'!$a:$a"),INDIRECT("'"&amp;$A257&amp;"'!$f:$f"),FALSE),0)</f>
        <v>0</v>
      </c>
      <c r="AF257" s="75">
        <f t="shared" ca="1" si="44"/>
        <v>0</v>
      </c>
      <c r="AG257" s="75">
        <f t="shared" ca="1" si="45"/>
        <v>0</v>
      </c>
      <c r="AH257" s="74" cm="1">
        <f t="array" aca="1" ref="AH257" ca="1">IFERROR(_xlfn.XLOOKUP(AH$1,INDIRECT("'"&amp;$A257&amp;"'!$A:$A"),INDIRECT("'"&amp;$A257&amp;"'!$b:$b"),FALSE),0)</f>
        <v>0</v>
      </c>
      <c r="AI257" s="74">
        <f ca="1">IFERROR(_xlfn.XLOOKUP($I257,données!$A$33:$A$39,données!$D$33:$D$39,0),0)</f>
        <v>0</v>
      </c>
      <c r="AJ257" s="74">
        <f ca="1">IFERROR(_xlfn.XLOOKUP($I257,données!$A$33:$A$39,données!$E$33:$E$39,0),0)</f>
        <v>0</v>
      </c>
      <c r="AK257" s="74">
        <f ca="1">IFERROR(_xlfn.XLOOKUP($I257,données!$A$33:$A$39,données!$F$33:$F$39,0),0)</f>
        <v>0</v>
      </c>
      <c r="AL257" s="74">
        <f ca="1">IFERROR(_xlfn.XLOOKUP($I257,données!$A$33:$A$39,données!$G$33:$G$39,0),0)</f>
        <v>0</v>
      </c>
      <c r="AM257" s="74">
        <f ca="1">IFERROR(_xlfn.XLOOKUP($I257,données!$A$33:$A$39,données!$H$33:$H$39,0),0)</f>
        <v>0</v>
      </c>
      <c r="AN257" s="74"/>
      <c r="AO257" s="74"/>
      <c r="AP257" s="71"/>
      <c r="AQ257" s="82"/>
    </row>
    <row r="258" spans="1:43" s="68" customFormat="1" ht="14" x14ac:dyDescent="0.2">
      <c r="A258" s="71">
        <f t="shared" si="29"/>
        <v>254</v>
      </c>
      <c r="B258" s="71">
        <f t="shared" ca="1" si="50"/>
        <v>0</v>
      </c>
      <c r="C258" s="71">
        <f t="shared" ca="1" si="50"/>
        <v>0</v>
      </c>
      <c r="D258" s="71">
        <f t="shared" ca="1" si="50"/>
        <v>0</v>
      </c>
      <c r="E258" s="71">
        <f t="shared" ca="1" si="50"/>
        <v>0</v>
      </c>
      <c r="F258" s="71">
        <f t="shared" ca="1" si="47"/>
        <v>0</v>
      </c>
      <c r="G258" s="89">
        <f t="shared" ca="1" si="50"/>
        <v>0</v>
      </c>
      <c r="H258" s="72" cm="1">
        <f t="array" aca="1" ref="H258" ca="1">IFERROR(_xlfn.XLOOKUP(H$1,INDIRECT("'"&amp;$A258&amp;"'!$A:$A"),INDIRECT("'"&amp;$A258&amp;"'!$b:$b"),FALSE),0)</f>
        <v>0</v>
      </c>
      <c r="I258" s="71" cm="1">
        <f t="array" aca="1" ref="I258" ca="1">IFERROR(IF($H258="Oui",_xlfn.XLOOKUP(I$2,INDIRECT("'"&amp;$A258&amp;"'!$A:$A"),INDIRECT("'"&amp;$A258&amp;"'!$b:$b"),FALSE),_xlfn.XLOOKUP(I$1,INDIRECT("'"&amp;$A258&amp;"'!$C$19:$C$25"),INDIRECT("'"&amp;$A258&amp;"'!$A$19:$A$25"),données!$A$39)),0)</f>
        <v>0</v>
      </c>
      <c r="J258" s="73">
        <f t="shared" ca="1" si="42"/>
        <v>0</v>
      </c>
      <c r="K258" s="74">
        <f t="shared" ca="1" si="49"/>
        <v>0</v>
      </c>
      <c r="L258" s="74">
        <f t="shared" ca="1" si="49"/>
        <v>0</v>
      </c>
      <c r="M258" s="74">
        <f t="shared" ca="1" si="49"/>
        <v>0</v>
      </c>
      <c r="N258" s="74">
        <f t="shared" ca="1" si="49"/>
        <v>0</v>
      </c>
      <c r="O258" s="74">
        <f t="shared" ca="1" si="49"/>
        <v>0</v>
      </c>
      <c r="P258" s="74">
        <f t="shared" ca="1" si="49"/>
        <v>0</v>
      </c>
      <c r="Q258" s="74">
        <f t="shared" ca="1" si="49"/>
        <v>0</v>
      </c>
      <c r="R258" s="74">
        <f t="shared" ca="1" si="49"/>
        <v>0</v>
      </c>
      <c r="S258" s="74">
        <f t="shared" ca="1" si="49"/>
        <v>0</v>
      </c>
      <c r="T258" s="74">
        <f t="shared" ca="1" si="49"/>
        <v>0</v>
      </c>
      <c r="U258" s="74">
        <f t="shared" ca="1" si="49"/>
        <v>0</v>
      </c>
      <c r="V258" s="74">
        <f t="shared" ca="1" si="49"/>
        <v>0</v>
      </c>
      <c r="W258" s="74">
        <f t="shared" ca="1" si="49"/>
        <v>0</v>
      </c>
      <c r="X258" s="74">
        <f t="shared" ca="1" si="49"/>
        <v>0</v>
      </c>
      <c r="Y258" s="74">
        <f t="shared" ca="1" si="49"/>
        <v>0</v>
      </c>
      <c r="Z258" s="74">
        <f t="shared" ca="1" si="49"/>
        <v>0</v>
      </c>
      <c r="AA258" s="73">
        <f t="shared" ca="1" si="43"/>
        <v>0</v>
      </c>
      <c r="AB258" s="93"/>
      <c r="AC258" s="75">
        <f ca="1">ROUND(IF($H258="Oui",0,SUMIFS(données!$C$33:$C$39,données!$A$33:$A$39,$I258)),2)</f>
        <v>0</v>
      </c>
      <c r="AD258" s="75" cm="1">
        <f t="array" aca="1" ref="AD258" ca="1">ROUND((SUMPRODUCT((données!$L$2:$R$2=$I258)*(données!$A$3:$A$17=J$1)*(données!$B$3:$B$17=J$2)*données!$L$3:$R$17)*$J258)+(SUMPRODUCT((données!$L$2:$R$2=$I258)*(données!$A$3:$A$17=K$1)*(données!$B$3:$B$17=K$2)*données!$L$3:$R$17)*$K258)+(SUMPRODUCT((données!$L$2:$R$2=$I258)*(données!$A$3:$A$17=L$1)*(données!$B$3:$B$17=L$2)*données!$L$3:$R$17)*$L258)+(SUMPRODUCT((données!$L$2:$R$2=$I258)*(données!$A$3:$A$17=M$1)*(données!$B$3:$B$17=M$2)*données!$L$3:$R$17)*$M258)+(SUMPRODUCT((données!$L$2:$R$2=$I258)*(données!$A$3:$A$17=N$1)*(données!$B$3:$B$17=N$2)*données!$L$3:$R$17)*$N258)+(SUMPRODUCT((données!$L$2:$R$2=$I258)*(données!$A$3:$A$17=O$1)*(données!$B$3:$B$17=O$2)*données!$L$3:$R$17)*$O258)+(SUMPRODUCT((données!$L$2:$R$2=$I258)*(données!$A$3:$A$17=P$1)*(données!$B$3:$B$17=Q$2)*données!$L$3:$R$17)*$P258)+(SUMPRODUCT((données!$L$2:$R$2=$I258)*(données!$A$3:$A$17=Q$1)*(données!$B$3:$B$17=Q$2)*données!$L$3:$R$17)*$Q258)+(SUMPRODUCT((données!$L$2:$R$2=$I258)*(données!$A$3:$A$17=R$1)*(données!$B$3:$B$17=R$2)*données!$L$3:$R$17)*$R258)+(SUMPRODUCT((données!$L$2:$R$2=$I258)*(données!$A$3:$A$17=S$1)*(données!$B$3:$B$17=S$2)*données!$L$3:$R$17)*$S258)+(SUMPRODUCT((données!$L$2:$R$2=$I258)*(données!$A$3:$A$17=T$1)*(données!$B$3:$B$17=T$2)*données!$L$3:$R$17)*$T258)+(SUMPRODUCT((données!$L$2:$R$2=$I258)*(données!$A$3:$A$17=U$1)*(données!$B$3:$B$17=U$2)*données!$L$3:$R$17)*$U258)+(SUMPRODUCT((données!$L$2:$R$2=$I258)*(données!$A$3:$A$17=V$1)*(données!$B$3:$B$17=V$2)*données!$L$3:$R$17)*$V258)+(SUMPRODUCT((données!$L$2:$R$2=$I258)*(données!$A$3:$A$17=W$1)*(données!$B$3:$B$17=W$2)*données!$L$3:$R$17)*$W258)+(SUMPRODUCT((données!$L$2:$R$2=$I258)*(données!$A$3:$A$17=AA$1)*(données!$B$3:$B$17=AA$2)*données!$L$3:$R$17)*$AA258),2)</f>
        <v>0</v>
      </c>
      <c r="AE258" s="75" cm="1">
        <f t="array" aca="1" ref="AE258" ca="1">IFERROR(_xlfn.XLOOKUP(AE$1,INDIRECT("'"&amp;$A258&amp;"'!$a:$a"),INDIRECT("'"&amp;$A258&amp;"'!$f:$f"),FALSE),0)</f>
        <v>0</v>
      </c>
      <c r="AF258" s="75">
        <f t="shared" ca="1" si="44"/>
        <v>0</v>
      </c>
      <c r="AG258" s="75">
        <f t="shared" ca="1" si="45"/>
        <v>0</v>
      </c>
      <c r="AH258" s="74" cm="1">
        <f t="array" aca="1" ref="AH258" ca="1">IFERROR(_xlfn.XLOOKUP(AH$1,INDIRECT("'"&amp;$A258&amp;"'!$A:$A"),INDIRECT("'"&amp;$A258&amp;"'!$b:$b"),FALSE),0)</f>
        <v>0</v>
      </c>
      <c r="AI258" s="74">
        <f ca="1">IFERROR(_xlfn.XLOOKUP($I258,données!$A$33:$A$39,données!$D$33:$D$39,0),0)</f>
        <v>0</v>
      </c>
      <c r="AJ258" s="74">
        <f ca="1">IFERROR(_xlfn.XLOOKUP($I258,données!$A$33:$A$39,données!$E$33:$E$39,0),0)</f>
        <v>0</v>
      </c>
      <c r="AK258" s="74">
        <f ca="1">IFERROR(_xlfn.XLOOKUP($I258,données!$A$33:$A$39,données!$F$33:$F$39,0),0)</f>
        <v>0</v>
      </c>
      <c r="AL258" s="74">
        <f ca="1">IFERROR(_xlfn.XLOOKUP($I258,données!$A$33:$A$39,données!$G$33:$G$39,0),0)</f>
        <v>0</v>
      </c>
      <c r="AM258" s="74">
        <f ca="1">IFERROR(_xlfn.XLOOKUP($I258,données!$A$33:$A$39,données!$H$33:$H$39,0),0)</f>
        <v>0</v>
      </c>
      <c r="AN258" s="74"/>
      <c r="AO258" s="74"/>
      <c r="AP258" s="71"/>
      <c r="AQ258" s="82"/>
    </row>
    <row r="259" spans="1:43" s="68" customFormat="1" ht="14" x14ac:dyDescent="0.2">
      <c r="A259" s="71">
        <f t="shared" si="29"/>
        <v>255</v>
      </c>
      <c r="B259" s="71">
        <f t="shared" ca="1" si="50"/>
        <v>0</v>
      </c>
      <c r="C259" s="71">
        <f t="shared" ca="1" si="50"/>
        <v>0</v>
      </c>
      <c r="D259" s="71">
        <f t="shared" ca="1" si="50"/>
        <v>0</v>
      </c>
      <c r="E259" s="71">
        <f t="shared" ca="1" si="50"/>
        <v>0</v>
      </c>
      <c r="F259" s="71">
        <f t="shared" ca="1" si="47"/>
        <v>0</v>
      </c>
      <c r="G259" s="89">
        <f t="shared" ca="1" si="50"/>
        <v>0</v>
      </c>
      <c r="H259" s="72" cm="1">
        <f t="array" aca="1" ref="H259" ca="1">IFERROR(_xlfn.XLOOKUP(H$1,INDIRECT("'"&amp;$A259&amp;"'!$A:$A"),INDIRECT("'"&amp;$A259&amp;"'!$b:$b"),FALSE),0)</f>
        <v>0</v>
      </c>
      <c r="I259" s="71" cm="1">
        <f t="array" aca="1" ref="I259" ca="1">IFERROR(IF($H259="Oui",_xlfn.XLOOKUP(I$2,INDIRECT("'"&amp;$A259&amp;"'!$A:$A"),INDIRECT("'"&amp;$A259&amp;"'!$b:$b"),FALSE),_xlfn.XLOOKUP(I$1,INDIRECT("'"&amp;$A259&amp;"'!$C$19:$C$25"),INDIRECT("'"&amp;$A259&amp;"'!$A$19:$A$25"),données!$A$39)),0)</f>
        <v>0</v>
      </c>
      <c r="J259" s="73">
        <f t="shared" ca="1" si="42"/>
        <v>0</v>
      </c>
      <c r="K259" s="74">
        <f t="shared" ca="1" si="49"/>
        <v>0</v>
      </c>
      <c r="L259" s="74">
        <f t="shared" ca="1" si="49"/>
        <v>0</v>
      </c>
      <c r="M259" s="74">
        <f t="shared" ca="1" si="49"/>
        <v>0</v>
      </c>
      <c r="N259" s="74">
        <f t="shared" ca="1" si="49"/>
        <v>0</v>
      </c>
      <c r="O259" s="74">
        <f t="shared" ca="1" si="49"/>
        <v>0</v>
      </c>
      <c r="P259" s="74">
        <f t="shared" ca="1" si="49"/>
        <v>0</v>
      </c>
      <c r="Q259" s="74">
        <f t="shared" ca="1" si="49"/>
        <v>0</v>
      </c>
      <c r="R259" s="74">
        <f t="shared" ca="1" si="49"/>
        <v>0</v>
      </c>
      <c r="S259" s="74">
        <f t="shared" ca="1" si="49"/>
        <v>0</v>
      </c>
      <c r="T259" s="74">
        <f t="shared" ca="1" si="49"/>
        <v>0</v>
      </c>
      <c r="U259" s="74">
        <f t="shared" ca="1" si="49"/>
        <v>0</v>
      </c>
      <c r="V259" s="74">
        <f t="shared" ca="1" si="49"/>
        <v>0</v>
      </c>
      <c r="W259" s="74">
        <f t="shared" ca="1" si="49"/>
        <v>0</v>
      </c>
      <c r="X259" s="74">
        <f t="shared" ca="1" si="49"/>
        <v>0</v>
      </c>
      <c r="Y259" s="74">
        <f t="shared" ca="1" si="49"/>
        <v>0</v>
      </c>
      <c r="Z259" s="74">
        <f t="shared" ca="1" si="49"/>
        <v>0</v>
      </c>
      <c r="AA259" s="73">
        <f t="shared" ca="1" si="43"/>
        <v>0</v>
      </c>
      <c r="AB259" s="93"/>
      <c r="AC259" s="75">
        <f ca="1">ROUND(IF($H259="Oui",0,SUMIFS(données!$C$33:$C$39,données!$A$33:$A$39,$I259)),2)</f>
        <v>0</v>
      </c>
      <c r="AD259" s="75" cm="1">
        <f t="array" aca="1" ref="AD259" ca="1">ROUND((SUMPRODUCT((données!$L$2:$R$2=$I259)*(données!$A$3:$A$17=J$1)*(données!$B$3:$B$17=J$2)*données!$L$3:$R$17)*$J259)+(SUMPRODUCT((données!$L$2:$R$2=$I259)*(données!$A$3:$A$17=K$1)*(données!$B$3:$B$17=K$2)*données!$L$3:$R$17)*$K259)+(SUMPRODUCT((données!$L$2:$R$2=$I259)*(données!$A$3:$A$17=L$1)*(données!$B$3:$B$17=L$2)*données!$L$3:$R$17)*$L259)+(SUMPRODUCT((données!$L$2:$R$2=$I259)*(données!$A$3:$A$17=M$1)*(données!$B$3:$B$17=M$2)*données!$L$3:$R$17)*$M259)+(SUMPRODUCT((données!$L$2:$R$2=$I259)*(données!$A$3:$A$17=N$1)*(données!$B$3:$B$17=N$2)*données!$L$3:$R$17)*$N259)+(SUMPRODUCT((données!$L$2:$R$2=$I259)*(données!$A$3:$A$17=O$1)*(données!$B$3:$B$17=O$2)*données!$L$3:$R$17)*$O259)+(SUMPRODUCT((données!$L$2:$R$2=$I259)*(données!$A$3:$A$17=P$1)*(données!$B$3:$B$17=Q$2)*données!$L$3:$R$17)*$P259)+(SUMPRODUCT((données!$L$2:$R$2=$I259)*(données!$A$3:$A$17=Q$1)*(données!$B$3:$B$17=Q$2)*données!$L$3:$R$17)*$Q259)+(SUMPRODUCT((données!$L$2:$R$2=$I259)*(données!$A$3:$A$17=R$1)*(données!$B$3:$B$17=R$2)*données!$L$3:$R$17)*$R259)+(SUMPRODUCT((données!$L$2:$R$2=$I259)*(données!$A$3:$A$17=S$1)*(données!$B$3:$B$17=S$2)*données!$L$3:$R$17)*$S259)+(SUMPRODUCT((données!$L$2:$R$2=$I259)*(données!$A$3:$A$17=T$1)*(données!$B$3:$B$17=T$2)*données!$L$3:$R$17)*$T259)+(SUMPRODUCT((données!$L$2:$R$2=$I259)*(données!$A$3:$A$17=U$1)*(données!$B$3:$B$17=U$2)*données!$L$3:$R$17)*$U259)+(SUMPRODUCT((données!$L$2:$R$2=$I259)*(données!$A$3:$A$17=V$1)*(données!$B$3:$B$17=V$2)*données!$L$3:$R$17)*$V259)+(SUMPRODUCT((données!$L$2:$R$2=$I259)*(données!$A$3:$A$17=W$1)*(données!$B$3:$B$17=W$2)*données!$L$3:$R$17)*$W259)+(SUMPRODUCT((données!$L$2:$R$2=$I259)*(données!$A$3:$A$17=AA$1)*(données!$B$3:$B$17=AA$2)*données!$L$3:$R$17)*$AA259),2)</f>
        <v>0</v>
      </c>
      <c r="AE259" s="75" cm="1">
        <f t="array" aca="1" ref="AE259" ca="1">IFERROR(_xlfn.XLOOKUP(AE$1,INDIRECT("'"&amp;$A259&amp;"'!$a:$a"),INDIRECT("'"&amp;$A259&amp;"'!$f:$f"),FALSE),0)</f>
        <v>0</v>
      </c>
      <c r="AF259" s="75">
        <f t="shared" ca="1" si="44"/>
        <v>0</v>
      </c>
      <c r="AG259" s="75">
        <f t="shared" ca="1" si="45"/>
        <v>0</v>
      </c>
      <c r="AH259" s="74" cm="1">
        <f t="array" aca="1" ref="AH259" ca="1">IFERROR(_xlfn.XLOOKUP(AH$1,INDIRECT("'"&amp;$A259&amp;"'!$A:$A"),INDIRECT("'"&amp;$A259&amp;"'!$b:$b"),FALSE),0)</f>
        <v>0</v>
      </c>
      <c r="AI259" s="74">
        <f ca="1">IFERROR(_xlfn.XLOOKUP($I259,données!$A$33:$A$39,données!$D$33:$D$39,0),0)</f>
        <v>0</v>
      </c>
      <c r="AJ259" s="74">
        <f ca="1">IFERROR(_xlfn.XLOOKUP($I259,données!$A$33:$A$39,données!$E$33:$E$39,0),0)</f>
        <v>0</v>
      </c>
      <c r="AK259" s="74">
        <f ca="1">IFERROR(_xlfn.XLOOKUP($I259,données!$A$33:$A$39,données!$F$33:$F$39,0),0)</f>
        <v>0</v>
      </c>
      <c r="AL259" s="74">
        <f ca="1">IFERROR(_xlfn.XLOOKUP($I259,données!$A$33:$A$39,données!$G$33:$G$39,0),0)</f>
        <v>0</v>
      </c>
      <c r="AM259" s="74">
        <f ca="1">IFERROR(_xlfn.XLOOKUP($I259,données!$A$33:$A$39,données!$H$33:$H$39,0),0)</f>
        <v>0</v>
      </c>
      <c r="AN259" s="74"/>
      <c r="AO259" s="74"/>
      <c r="AP259" s="71"/>
      <c r="AQ259" s="82"/>
    </row>
    <row r="260" spans="1:43" s="68" customFormat="1" ht="14" x14ac:dyDescent="0.2">
      <c r="A260" s="71">
        <f t="shared" si="29"/>
        <v>256</v>
      </c>
      <c r="B260" s="71">
        <f t="shared" ca="1" si="50"/>
        <v>0</v>
      </c>
      <c r="C260" s="71">
        <f t="shared" ca="1" si="50"/>
        <v>0</v>
      </c>
      <c r="D260" s="71">
        <f t="shared" ca="1" si="50"/>
        <v>0</v>
      </c>
      <c r="E260" s="71">
        <f t="shared" ca="1" si="50"/>
        <v>0</v>
      </c>
      <c r="F260" s="71">
        <f t="shared" ca="1" si="47"/>
        <v>0</v>
      </c>
      <c r="G260" s="89">
        <f t="shared" ca="1" si="50"/>
        <v>0</v>
      </c>
      <c r="H260" s="72" cm="1">
        <f t="array" aca="1" ref="H260" ca="1">IFERROR(_xlfn.XLOOKUP(H$1,INDIRECT("'"&amp;$A260&amp;"'!$A:$A"),INDIRECT("'"&amp;$A260&amp;"'!$b:$b"),FALSE),0)</f>
        <v>0</v>
      </c>
      <c r="I260" s="71" cm="1">
        <f t="array" aca="1" ref="I260" ca="1">IFERROR(IF($H260="Oui",_xlfn.XLOOKUP(I$2,INDIRECT("'"&amp;$A260&amp;"'!$A:$A"),INDIRECT("'"&amp;$A260&amp;"'!$b:$b"),FALSE),_xlfn.XLOOKUP(I$1,INDIRECT("'"&amp;$A260&amp;"'!$C$19:$C$25"),INDIRECT("'"&amp;$A260&amp;"'!$A$19:$A$25"),données!$A$39)),0)</f>
        <v>0</v>
      </c>
      <c r="J260" s="73">
        <f t="shared" ca="1" si="42"/>
        <v>0</v>
      </c>
      <c r="K260" s="74">
        <f t="shared" ca="1" si="42"/>
        <v>0</v>
      </c>
      <c r="L260" s="74">
        <f t="shared" ca="1" si="42"/>
        <v>0</v>
      </c>
      <c r="M260" s="74">
        <f t="shared" ca="1" si="42"/>
        <v>0</v>
      </c>
      <c r="N260" s="74">
        <f t="shared" ca="1" si="42"/>
        <v>0</v>
      </c>
      <c r="O260" s="74">
        <f t="shared" ca="1" si="42"/>
        <v>0</v>
      </c>
      <c r="P260" s="74">
        <f t="shared" ca="1" si="42"/>
        <v>0</v>
      </c>
      <c r="Q260" s="74">
        <f t="shared" ca="1" si="42"/>
        <v>0</v>
      </c>
      <c r="R260" s="74">
        <f t="shared" ca="1" si="42"/>
        <v>0</v>
      </c>
      <c r="S260" s="74">
        <f t="shared" ca="1" si="42"/>
        <v>0</v>
      </c>
      <c r="T260" s="74">
        <f t="shared" ca="1" si="42"/>
        <v>0</v>
      </c>
      <c r="U260" s="74">
        <f t="shared" ca="1" si="42"/>
        <v>0</v>
      </c>
      <c r="V260" s="74">
        <f t="shared" ca="1" si="42"/>
        <v>0</v>
      </c>
      <c r="W260" s="74">
        <f t="shared" ca="1" si="42"/>
        <v>0</v>
      </c>
      <c r="X260" s="74">
        <f t="shared" ca="1" si="42"/>
        <v>0</v>
      </c>
      <c r="Y260" s="74">
        <f t="shared" ca="1" si="42"/>
        <v>0</v>
      </c>
      <c r="Z260" s="74">
        <f t="shared" ref="K260:Z276" ca="1" si="51">IFERROR(SUMIFS(INDIRECT("'"&amp;$A260&amp;"'!$C$30:$C$45"),INDIRECT("'"&amp;$A260&amp;"'!$A$30:$A$45"),Z$1,INDIRECT("'"&amp;$A260&amp;"'!$B$30:$B$45"),Z$2),0)</f>
        <v>0</v>
      </c>
      <c r="AA260" s="73">
        <f t="shared" ca="1" si="43"/>
        <v>0</v>
      </c>
      <c r="AB260" s="93"/>
      <c r="AC260" s="75">
        <f ca="1">ROUND(IF($H260="Oui",0,SUMIFS(données!$C$33:$C$39,données!$A$33:$A$39,$I260)),2)</f>
        <v>0</v>
      </c>
      <c r="AD260" s="75" cm="1">
        <f t="array" aca="1" ref="AD260" ca="1">ROUND((SUMPRODUCT((données!$L$2:$R$2=$I260)*(données!$A$3:$A$17=J$1)*(données!$B$3:$B$17=J$2)*données!$L$3:$R$17)*$J260)+(SUMPRODUCT((données!$L$2:$R$2=$I260)*(données!$A$3:$A$17=K$1)*(données!$B$3:$B$17=K$2)*données!$L$3:$R$17)*$K260)+(SUMPRODUCT((données!$L$2:$R$2=$I260)*(données!$A$3:$A$17=L$1)*(données!$B$3:$B$17=L$2)*données!$L$3:$R$17)*$L260)+(SUMPRODUCT((données!$L$2:$R$2=$I260)*(données!$A$3:$A$17=M$1)*(données!$B$3:$B$17=M$2)*données!$L$3:$R$17)*$M260)+(SUMPRODUCT((données!$L$2:$R$2=$I260)*(données!$A$3:$A$17=N$1)*(données!$B$3:$B$17=N$2)*données!$L$3:$R$17)*$N260)+(SUMPRODUCT((données!$L$2:$R$2=$I260)*(données!$A$3:$A$17=O$1)*(données!$B$3:$B$17=O$2)*données!$L$3:$R$17)*$O260)+(SUMPRODUCT((données!$L$2:$R$2=$I260)*(données!$A$3:$A$17=P$1)*(données!$B$3:$B$17=Q$2)*données!$L$3:$R$17)*$P260)+(SUMPRODUCT((données!$L$2:$R$2=$I260)*(données!$A$3:$A$17=Q$1)*(données!$B$3:$B$17=Q$2)*données!$L$3:$R$17)*$Q260)+(SUMPRODUCT((données!$L$2:$R$2=$I260)*(données!$A$3:$A$17=R$1)*(données!$B$3:$B$17=R$2)*données!$L$3:$R$17)*$R260)+(SUMPRODUCT((données!$L$2:$R$2=$I260)*(données!$A$3:$A$17=S$1)*(données!$B$3:$B$17=S$2)*données!$L$3:$R$17)*$S260)+(SUMPRODUCT((données!$L$2:$R$2=$I260)*(données!$A$3:$A$17=T$1)*(données!$B$3:$B$17=T$2)*données!$L$3:$R$17)*$T260)+(SUMPRODUCT((données!$L$2:$R$2=$I260)*(données!$A$3:$A$17=U$1)*(données!$B$3:$B$17=U$2)*données!$L$3:$R$17)*$U260)+(SUMPRODUCT((données!$L$2:$R$2=$I260)*(données!$A$3:$A$17=V$1)*(données!$B$3:$B$17=V$2)*données!$L$3:$R$17)*$V260)+(SUMPRODUCT((données!$L$2:$R$2=$I260)*(données!$A$3:$A$17=W$1)*(données!$B$3:$B$17=W$2)*données!$L$3:$R$17)*$W260)+(SUMPRODUCT((données!$L$2:$R$2=$I260)*(données!$A$3:$A$17=AA$1)*(données!$B$3:$B$17=AA$2)*données!$L$3:$R$17)*$AA260),2)</f>
        <v>0</v>
      </c>
      <c r="AE260" s="75" cm="1">
        <f t="array" aca="1" ref="AE260" ca="1">IFERROR(_xlfn.XLOOKUP(AE$1,INDIRECT("'"&amp;$A260&amp;"'!$a:$a"),INDIRECT("'"&amp;$A260&amp;"'!$f:$f"),FALSE),0)</f>
        <v>0</v>
      </c>
      <c r="AF260" s="75">
        <f t="shared" ca="1" si="44"/>
        <v>0</v>
      </c>
      <c r="AG260" s="75">
        <f t="shared" ca="1" si="45"/>
        <v>0</v>
      </c>
      <c r="AH260" s="74" cm="1">
        <f t="array" aca="1" ref="AH260" ca="1">IFERROR(_xlfn.XLOOKUP(AH$1,INDIRECT("'"&amp;$A260&amp;"'!$A:$A"),INDIRECT("'"&amp;$A260&amp;"'!$b:$b"),FALSE),0)</f>
        <v>0</v>
      </c>
      <c r="AI260" s="74">
        <f ca="1">IFERROR(_xlfn.XLOOKUP($I260,données!$A$33:$A$39,données!$D$33:$D$39,0),0)</f>
        <v>0</v>
      </c>
      <c r="AJ260" s="74">
        <f ca="1">IFERROR(_xlfn.XLOOKUP($I260,données!$A$33:$A$39,données!$E$33:$E$39,0),0)</f>
        <v>0</v>
      </c>
      <c r="AK260" s="74">
        <f ca="1">IFERROR(_xlfn.XLOOKUP($I260,données!$A$33:$A$39,données!$F$33:$F$39,0),0)</f>
        <v>0</v>
      </c>
      <c r="AL260" s="74">
        <f ca="1">IFERROR(_xlfn.XLOOKUP($I260,données!$A$33:$A$39,données!$G$33:$G$39,0),0)</f>
        <v>0</v>
      </c>
      <c r="AM260" s="74">
        <f ca="1">IFERROR(_xlfn.XLOOKUP($I260,données!$A$33:$A$39,données!$H$33:$H$39,0),0)</f>
        <v>0</v>
      </c>
      <c r="AN260" s="74"/>
      <c r="AO260" s="74"/>
      <c r="AP260" s="71"/>
      <c r="AQ260" s="82"/>
    </row>
    <row r="261" spans="1:43" s="68" customFormat="1" ht="14" x14ac:dyDescent="0.2">
      <c r="A261" s="71">
        <f t="shared" si="29"/>
        <v>257</v>
      </c>
      <c r="B261" s="71">
        <f t="shared" ca="1" si="50"/>
        <v>0</v>
      </c>
      <c r="C261" s="71">
        <f t="shared" ca="1" si="50"/>
        <v>0</v>
      </c>
      <c r="D261" s="71">
        <f t="shared" ca="1" si="50"/>
        <v>0</v>
      </c>
      <c r="E261" s="71">
        <f t="shared" ca="1" si="50"/>
        <v>0</v>
      </c>
      <c r="F261" s="71">
        <f t="shared" ca="1" si="47"/>
        <v>0</v>
      </c>
      <c r="G261" s="89">
        <f t="shared" ca="1" si="50"/>
        <v>0</v>
      </c>
      <c r="H261" s="72" cm="1">
        <f t="array" aca="1" ref="H261" ca="1">IFERROR(_xlfn.XLOOKUP(H$1,INDIRECT("'"&amp;$A261&amp;"'!$A:$A"),INDIRECT("'"&amp;$A261&amp;"'!$b:$b"),FALSE),0)</f>
        <v>0</v>
      </c>
      <c r="I261" s="71" cm="1">
        <f t="array" aca="1" ref="I261" ca="1">IFERROR(IF($H261="Oui",_xlfn.XLOOKUP(I$2,INDIRECT("'"&amp;$A261&amp;"'!$A:$A"),INDIRECT("'"&amp;$A261&amp;"'!$b:$b"),FALSE),_xlfn.XLOOKUP(I$1,INDIRECT("'"&amp;$A261&amp;"'!$C$19:$C$25"),INDIRECT("'"&amp;$A261&amp;"'!$A$19:$A$25"),données!$A$39)),0)</f>
        <v>0</v>
      </c>
      <c r="J261" s="73">
        <f t="shared" ref="J261:J304" ca="1" si="52">IFERROR(SUMIFS(INDIRECT("'"&amp;$A261&amp;"'!$C$30:$C$45"),INDIRECT("'"&amp;$A261&amp;"'!$A$30:$A$45"),J$1,INDIRECT("'"&amp;$A261&amp;"'!$B$30:$B$45"),J$2),0)</f>
        <v>0</v>
      </c>
      <c r="K261" s="74">
        <f t="shared" ca="1" si="51"/>
        <v>0</v>
      </c>
      <c r="L261" s="74">
        <f t="shared" ca="1" si="51"/>
        <v>0</v>
      </c>
      <c r="M261" s="74">
        <f t="shared" ca="1" si="51"/>
        <v>0</v>
      </c>
      <c r="N261" s="74">
        <f t="shared" ca="1" si="51"/>
        <v>0</v>
      </c>
      <c r="O261" s="74">
        <f t="shared" ca="1" si="51"/>
        <v>0</v>
      </c>
      <c r="P261" s="74">
        <f t="shared" ca="1" si="51"/>
        <v>0</v>
      </c>
      <c r="Q261" s="74">
        <f t="shared" ca="1" si="51"/>
        <v>0</v>
      </c>
      <c r="R261" s="74">
        <f t="shared" ca="1" si="51"/>
        <v>0</v>
      </c>
      <c r="S261" s="74">
        <f t="shared" ca="1" si="51"/>
        <v>0</v>
      </c>
      <c r="T261" s="74">
        <f t="shared" ca="1" si="51"/>
        <v>0</v>
      </c>
      <c r="U261" s="74">
        <f t="shared" ca="1" si="51"/>
        <v>0</v>
      </c>
      <c r="V261" s="74">
        <f t="shared" ca="1" si="51"/>
        <v>0</v>
      </c>
      <c r="W261" s="74">
        <f t="shared" ca="1" si="51"/>
        <v>0</v>
      </c>
      <c r="X261" s="74">
        <f t="shared" ca="1" si="51"/>
        <v>0</v>
      </c>
      <c r="Y261" s="74">
        <f t="shared" ca="1" si="51"/>
        <v>0</v>
      </c>
      <c r="Z261" s="74">
        <f t="shared" ca="1" si="51"/>
        <v>0</v>
      </c>
      <c r="AA261" s="73">
        <f t="shared" ca="1" si="43"/>
        <v>0</v>
      </c>
      <c r="AB261" s="93"/>
      <c r="AC261" s="75">
        <f ca="1">ROUND(IF($H261="Oui",0,SUMIFS(données!$C$33:$C$39,données!$A$33:$A$39,$I261)),2)</f>
        <v>0</v>
      </c>
      <c r="AD261" s="75" cm="1">
        <f t="array" aca="1" ref="AD261" ca="1">ROUND((SUMPRODUCT((données!$L$2:$R$2=$I261)*(données!$A$3:$A$17=J$1)*(données!$B$3:$B$17=J$2)*données!$L$3:$R$17)*$J261)+(SUMPRODUCT((données!$L$2:$R$2=$I261)*(données!$A$3:$A$17=K$1)*(données!$B$3:$B$17=K$2)*données!$L$3:$R$17)*$K261)+(SUMPRODUCT((données!$L$2:$R$2=$I261)*(données!$A$3:$A$17=L$1)*(données!$B$3:$B$17=L$2)*données!$L$3:$R$17)*$L261)+(SUMPRODUCT((données!$L$2:$R$2=$I261)*(données!$A$3:$A$17=M$1)*(données!$B$3:$B$17=M$2)*données!$L$3:$R$17)*$M261)+(SUMPRODUCT((données!$L$2:$R$2=$I261)*(données!$A$3:$A$17=N$1)*(données!$B$3:$B$17=N$2)*données!$L$3:$R$17)*$N261)+(SUMPRODUCT((données!$L$2:$R$2=$I261)*(données!$A$3:$A$17=O$1)*(données!$B$3:$B$17=O$2)*données!$L$3:$R$17)*$O261)+(SUMPRODUCT((données!$L$2:$R$2=$I261)*(données!$A$3:$A$17=P$1)*(données!$B$3:$B$17=Q$2)*données!$L$3:$R$17)*$P261)+(SUMPRODUCT((données!$L$2:$R$2=$I261)*(données!$A$3:$A$17=Q$1)*(données!$B$3:$B$17=Q$2)*données!$L$3:$R$17)*$Q261)+(SUMPRODUCT((données!$L$2:$R$2=$I261)*(données!$A$3:$A$17=R$1)*(données!$B$3:$B$17=R$2)*données!$L$3:$R$17)*$R261)+(SUMPRODUCT((données!$L$2:$R$2=$I261)*(données!$A$3:$A$17=S$1)*(données!$B$3:$B$17=S$2)*données!$L$3:$R$17)*$S261)+(SUMPRODUCT((données!$L$2:$R$2=$I261)*(données!$A$3:$A$17=T$1)*(données!$B$3:$B$17=T$2)*données!$L$3:$R$17)*$T261)+(SUMPRODUCT((données!$L$2:$R$2=$I261)*(données!$A$3:$A$17=U$1)*(données!$B$3:$B$17=U$2)*données!$L$3:$R$17)*$U261)+(SUMPRODUCT((données!$L$2:$R$2=$I261)*(données!$A$3:$A$17=V$1)*(données!$B$3:$B$17=V$2)*données!$L$3:$R$17)*$V261)+(SUMPRODUCT((données!$L$2:$R$2=$I261)*(données!$A$3:$A$17=W$1)*(données!$B$3:$B$17=W$2)*données!$L$3:$R$17)*$W261)+(SUMPRODUCT((données!$L$2:$R$2=$I261)*(données!$A$3:$A$17=AA$1)*(données!$B$3:$B$17=AA$2)*données!$L$3:$R$17)*$AA261),2)</f>
        <v>0</v>
      </c>
      <c r="AE261" s="75" cm="1">
        <f t="array" aca="1" ref="AE261" ca="1">IFERROR(_xlfn.XLOOKUP(AE$1,INDIRECT("'"&amp;$A261&amp;"'!$a:$a"),INDIRECT("'"&amp;$A261&amp;"'!$f:$f"),FALSE),0)</f>
        <v>0</v>
      </c>
      <c r="AF261" s="75">
        <f t="shared" ca="1" si="44"/>
        <v>0</v>
      </c>
      <c r="AG261" s="75">
        <f t="shared" ca="1" si="45"/>
        <v>0</v>
      </c>
      <c r="AH261" s="74" cm="1">
        <f t="array" aca="1" ref="AH261" ca="1">IFERROR(_xlfn.XLOOKUP(AH$1,INDIRECT("'"&amp;$A261&amp;"'!$A:$A"),INDIRECT("'"&amp;$A261&amp;"'!$b:$b"),FALSE),0)</f>
        <v>0</v>
      </c>
      <c r="AI261" s="74">
        <f ca="1">IFERROR(_xlfn.XLOOKUP($I261,données!$A$33:$A$39,données!$D$33:$D$39,0),0)</f>
        <v>0</v>
      </c>
      <c r="AJ261" s="74">
        <f ca="1">IFERROR(_xlfn.XLOOKUP($I261,données!$A$33:$A$39,données!$E$33:$E$39,0),0)</f>
        <v>0</v>
      </c>
      <c r="AK261" s="74">
        <f ca="1">IFERROR(_xlfn.XLOOKUP($I261,données!$A$33:$A$39,données!$F$33:$F$39,0),0)</f>
        <v>0</v>
      </c>
      <c r="AL261" s="74">
        <f ca="1">IFERROR(_xlfn.XLOOKUP($I261,données!$A$33:$A$39,données!$G$33:$G$39,0),0)</f>
        <v>0</v>
      </c>
      <c r="AM261" s="74">
        <f ca="1">IFERROR(_xlfn.XLOOKUP($I261,données!$A$33:$A$39,données!$H$33:$H$39,0),0)</f>
        <v>0</v>
      </c>
      <c r="AN261" s="74"/>
      <c r="AO261" s="74"/>
      <c r="AP261" s="71"/>
      <c r="AQ261" s="82"/>
    </row>
    <row r="262" spans="1:43" s="68" customFormat="1" ht="14" x14ac:dyDescent="0.2">
      <c r="A262" s="71">
        <f t="shared" si="29"/>
        <v>258</v>
      </c>
      <c r="B262" s="71">
        <f t="shared" ca="1" si="50"/>
        <v>0</v>
      </c>
      <c r="C262" s="71">
        <f t="shared" ca="1" si="50"/>
        <v>0</v>
      </c>
      <c r="D262" s="71">
        <f t="shared" ca="1" si="50"/>
        <v>0</v>
      </c>
      <c r="E262" s="71">
        <f t="shared" ca="1" si="50"/>
        <v>0</v>
      </c>
      <c r="F262" s="71">
        <f t="shared" ca="1" si="47"/>
        <v>0</v>
      </c>
      <c r="G262" s="89">
        <f t="shared" ca="1" si="50"/>
        <v>0</v>
      </c>
      <c r="H262" s="72" cm="1">
        <f t="array" aca="1" ref="H262" ca="1">IFERROR(_xlfn.XLOOKUP(H$1,INDIRECT("'"&amp;$A262&amp;"'!$A:$A"),INDIRECT("'"&amp;$A262&amp;"'!$b:$b"),FALSE),0)</f>
        <v>0</v>
      </c>
      <c r="I262" s="71" cm="1">
        <f t="array" aca="1" ref="I262" ca="1">IFERROR(IF($H262="Oui",_xlfn.XLOOKUP(I$2,INDIRECT("'"&amp;$A262&amp;"'!$A:$A"),INDIRECT("'"&amp;$A262&amp;"'!$b:$b"),FALSE),_xlfn.XLOOKUP(I$1,INDIRECT("'"&amp;$A262&amp;"'!$C$19:$C$25"),INDIRECT("'"&amp;$A262&amp;"'!$A$19:$A$25"),données!$A$39)),0)</f>
        <v>0</v>
      </c>
      <c r="J262" s="73">
        <f t="shared" ca="1" si="52"/>
        <v>0</v>
      </c>
      <c r="K262" s="74">
        <f t="shared" ca="1" si="51"/>
        <v>0</v>
      </c>
      <c r="L262" s="74">
        <f t="shared" ca="1" si="51"/>
        <v>0</v>
      </c>
      <c r="M262" s="74">
        <f t="shared" ca="1" si="51"/>
        <v>0</v>
      </c>
      <c r="N262" s="74">
        <f t="shared" ca="1" si="51"/>
        <v>0</v>
      </c>
      <c r="O262" s="74">
        <f t="shared" ca="1" si="51"/>
        <v>0</v>
      </c>
      <c r="P262" s="74">
        <f t="shared" ca="1" si="51"/>
        <v>0</v>
      </c>
      <c r="Q262" s="74">
        <f t="shared" ca="1" si="51"/>
        <v>0</v>
      </c>
      <c r="R262" s="74">
        <f t="shared" ca="1" si="51"/>
        <v>0</v>
      </c>
      <c r="S262" s="74">
        <f t="shared" ca="1" si="51"/>
        <v>0</v>
      </c>
      <c r="T262" s="74">
        <f t="shared" ca="1" si="51"/>
        <v>0</v>
      </c>
      <c r="U262" s="74">
        <f t="shared" ca="1" si="51"/>
        <v>0</v>
      </c>
      <c r="V262" s="74">
        <f t="shared" ca="1" si="51"/>
        <v>0</v>
      </c>
      <c r="W262" s="74">
        <f t="shared" ca="1" si="51"/>
        <v>0</v>
      </c>
      <c r="X262" s="74">
        <f t="shared" ca="1" si="51"/>
        <v>0</v>
      </c>
      <c r="Y262" s="74">
        <f t="shared" ca="1" si="51"/>
        <v>0</v>
      </c>
      <c r="Z262" s="74">
        <f t="shared" ca="1" si="51"/>
        <v>0</v>
      </c>
      <c r="AA262" s="73">
        <f t="shared" ref="AA262:AA304" ca="1" si="53">IFERROR(SUMIFS(INDIRECT("'"&amp;$A262&amp;"'!$C$28:$C$43"),INDIRECT("'"&amp;$A262&amp;"'!$A$28:$A$43"),AA$1,INDIRECT("'"&amp;$A262&amp;"'!$B$28:$B$43"),AA$2),0)</f>
        <v>0</v>
      </c>
      <c r="AB262" s="93"/>
      <c r="AC262" s="75">
        <f ca="1">ROUND(IF($H262="Oui",0,SUMIFS(données!$C$33:$C$39,données!$A$33:$A$39,$I262)),2)</f>
        <v>0</v>
      </c>
      <c r="AD262" s="75" cm="1">
        <f t="array" aca="1" ref="AD262" ca="1">ROUND((SUMPRODUCT((données!$L$2:$R$2=$I262)*(données!$A$3:$A$17=J$1)*(données!$B$3:$B$17=J$2)*données!$L$3:$R$17)*$J262)+(SUMPRODUCT((données!$L$2:$R$2=$I262)*(données!$A$3:$A$17=K$1)*(données!$B$3:$B$17=K$2)*données!$L$3:$R$17)*$K262)+(SUMPRODUCT((données!$L$2:$R$2=$I262)*(données!$A$3:$A$17=L$1)*(données!$B$3:$B$17=L$2)*données!$L$3:$R$17)*$L262)+(SUMPRODUCT((données!$L$2:$R$2=$I262)*(données!$A$3:$A$17=M$1)*(données!$B$3:$B$17=M$2)*données!$L$3:$R$17)*$M262)+(SUMPRODUCT((données!$L$2:$R$2=$I262)*(données!$A$3:$A$17=N$1)*(données!$B$3:$B$17=N$2)*données!$L$3:$R$17)*$N262)+(SUMPRODUCT((données!$L$2:$R$2=$I262)*(données!$A$3:$A$17=O$1)*(données!$B$3:$B$17=O$2)*données!$L$3:$R$17)*$O262)+(SUMPRODUCT((données!$L$2:$R$2=$I262)*(données!$A$3:$A$17=P$1)*(données!$B$3:$B$17=Q$2)*données!$L$3:$R$17)*$P262)+(SUMPRODUCT((données!$L$2:$R$2=$I262)*(données!$A$3:$A$17=Q$1)*(données!$B$3:$B$17=Q$2)*données!$L$3:$R$17)*$Q262)+(SUMPRODUCT((données!$L$2:$R$2=$I262)*(données!$A$3:$A$17=R$1)*(données!$B$3:$B$17=R$2)*données!$L$3:$R$17)*$R262)+(SUMPRODUCT((données!$L$2:$R$2=$I262)*(données!$A$3:$A$17=S$1)*(données!$B$3:$B$17=S$2)*données!$L$3:$R$17)*$S262)+(SUMPRODUCT((données!$L$2:$R$2=$I262)*(données!$A$3:$A$17=T$1)*(données!$B$3:$B$17=T$2)*données!$L$3:$R$17)*$T262)+(SUMPRODUCT((données!$L$2:$R$2=$I262)*(données!$A$3:$A$17=U$1)*(données!$B$3:$B$17=U$2)*données!$L$3:$R$17)*$U262)+(SUMPRODUCT((données!$L$2:$R$2=$I262)*(données!$A$3:$A$17=V$1)*(données!$B$3:$B$17=V$2)*données!$L$3:$R$17)*$V262)+(SUMPRODUCT((données!$L$2:$R$2=$I262)*(données!$A$3:$A$17=W$1)*(données!$B$3:$B$17=W$2)*données!$L$3:$R$17)*$W262)+(SUMPRODUCT((données!$L$2:$R$2=$I262)*(données!$A$3:$A$17=AA$1)*(données!$B$3:$B$17=AA$2)*données!$L$3:$R$17)*$AA262),2)</f>
        <v>0</v>
      </c>
      <c r="AE262" s="75" cm="1">
        <f t="array" aca="1" ref="AE262" ca="1">IFERROR(_xlfn.XLOOKUP(AE$1,INDIRECT("'"&amp;$A262&amp;"'!$a:$a"),INDIRECT("'"&amp;$A262&amp;"'!$f:$f"),FALSE),0)</f>
        <v>0</v>
      </c>
      <c r="AF262" s="75">
        <f t="shared" ca="1" si="44"/>
        <v>0</v>
      </c>
      <c r="AG262" s="75">
        <f t="shared" ca="1" si="45"/>
        <v>0</v>
      </c>
      <c r="AH262" s="74" cm="1">
        <f t="array" aca="1" ref="AH262" ca="1">IFERROR(_xlfn.XLOOKUP(AH$1,INDIRECT("'"&amp;$A262&amp;"'!$A:$A"),INDIRECT("'"&amp;$A262&amp;"'!$b:$b"),FALSE),0)</f>
        <v>0</v>
      </c>
      <c r="AI262" s="74">
        <f ca="1">IFERROR(_xlfn.XLOOKUP($I262,données!$A$33:$A$39,données!$D$33:$D$39,0),0)</f>
        <v>0</v>
      </c>
      <c r="AJ262" s="74">
        <f ca="1">IFERROR(_xlfn.XLOOKUP($I262,données!$A$33:$A$39,données!$E$33:$E$39,0),0)</f>
        <v>0</v>
      </c>
      <c r="AK262" s="74">
        <f ca="1">IFERROR(_xlfn.XLOOKUP($I262,données!$A$33:$A$39,données!$F$33:$F$39,0),0)</f>
        <v>0</v>
      </c>
      <c r="AL262" s="74">
        <f ca="1">IFERROR(_xlfn.XLOOKUP($I262,données!$A$33:$A$39,données!$G$33:$G$39,0),0)</f>
        <v>0</v>
      </c>
      <c r="AM262" s="74">
        <f ca="1">IFERROR(_xlfn.XLOOKUP($I262,données!$A$33:$A$39,données!$H$33:$H$39,0),0)</f>
        <v>0</v>
      </c>
      <c r="AN262" s="74"/>
      <c r="AO262" s="74"/>
      <c r="AP262" s="71"/>
      <c r="AQ262" s="82"/>
    </row>
    <row r="263" spans="1:43" s="68" customFormat="1" ht="14" x14ac:dyDescent="0.2">
      <c r="A263" s="71">
        <f t="shared" si="29"/>
        <v>259</v>
      </c>
      <c r="B263" s="71">
        <f t="shared" ca="1" si="50"/>
        <v>0</v>
      </c>
      <c r="C263" s="71">
        <f t="shared" ca="1" si="50"/>
        <v>0</v>
      </c>
      <c r="D263" s="71">
        <f t="shared" ca="1" si="50"/>
        <v>0</v>
      </c>
      <c r="E263" s="71">
        <f t="shared" ca="1" si="50"/>
        <v>0</v>
      </c>
      <c r="F263" s="71">
        <f t="shared" ca="1" si="47"/>
        <v>0</v>
      </c>
      <c r="G263" s="89">
        <f t="shared" ca="1" si="50"/>
        <v>0</v>
      </c>
      <c r="H263" s="72" cm="1">
        <f t="array" aca="1" ref="H263" ca="1">IFERROR(_xlfn.XLOOKUP(H$1,INDIRECT("'"&amp;$A263&amp;"'!$A:$A"),INDIRECT("'"&amp;$A263&amp;"'!$b:$b"),FALSE),0)</f>
        <v>0</v>
      </c>
      <c r="I263" s="71" cm="1">
        <f t="array" aca="1" ref="I263" ca="1">IFERROR(IF($H263="Oui",_xlfn.XLOOKUP(I$2,INDIRECT("'"&amp;$A263&amp;"'!$A:$A"),INDIRECT("'"&amp;$A263&amp;"'!$b:$b"),FALSE),_xlfn.XLOOKUP(I$1,INDIRECT("'"&amp;$A263&amp;"'!$C$19:$C$25"),INDIRECT("'"&amp;$A263&amp;"'!$A$19:$A$25"),données!$A$39)),0)</f>
        <v>0</v>
      </c>
      <c r="J263" s="73">
        <f t="shared" ca="1" si="52"/>
        <v>0</v>
      </c>
      <c r="K263" s="74">
        <f t="shared" ca="1" si="51"/>
        <v>0</v>
      </c>
      <c r="L263" s="74">
        <f t="shared" ca="1" si="51"/>
        <v>0</v>
      </c>
      <c r="M263" s="74">
        <f t="shared" ca="1" si="51"/>
        <v>0</v>
      </c>
      <c r="N263" s="74">
        <f t="shared" ca="1" si="51"/>
        <v>0</v>
      </c>
      <c r="O263" s="74">
        <f t="shared" ca="1" si="51"/>
        <v>0</v>
      </c>
      <c r="P263" s="74">
        <f t="shared" ca="1" si="51"/>
        <v>0</v>
      </c>
      <c r="Q263" s="74">
        <f t="shared" ca="1" si="51"/>
        <v>0</v>
      </c>
      <c r="R263" s="74">
        <f t="shared" ca="1" si="51"/>
        <v>0</v>
      </c>
      <c r="S263" s="74">
        <f t="shared" ca="1" si="51"/>
        <v>0</v>
      </c>
      <c r="T263" s="74">
        <f t="shared" ca="1" si="51"/>
        <v>0</v>
      </c>
      <c r="U263" s="74">
        <f t="shared" ca="1" si="51"/>
        <v>0</v>
      </c>
      <c r="V263" s="74">
        <f t="shared" ca="1" si="51"/>
        <v>0</v>
      </c>
      <c r="W263" s="74">
        <f t="shared" ca="1" si="51"/>
        <v>0</v>
      </c>
      <c r="X263" s="74">
        <f t="shared" ca="1" si="51"/>
        <v>0</v>
      </c>
      <c r="Y263" s="74">
        <f t="shared" ca="1" si="51"/>
        <v>0</v>
      </c>
      <c r="Z263" s="74">
        <f t="shared" ca="1" si="51"/>
        <v>0</v>
      </c>
      <c r="AA263" s="73">
        <f t="shared" ca="1" si="53"/>
        <v>0</v>
      </c>
      <c r="AB263" s="93"/>
      <c r="AC263" s="75">
        <f ca="1">ROUND(IF($H263="Oui",0,SUMIFS(données!$C$33:$C$39,données!$A$33:$A$39,$I263)),2)</f>
        <v>0</v>
      </c>
      <c r="AD263" s="75" cm="1">
        <f t="array" aca="1" ref="AD263" ca="1">ROUND((SUMPRODUCT((données!$L$2:$R$2=$I263)*(données!$A$3:$A$17=J$1)*(données!$B$3:$B$17=J$2)*données!$L$3:$R$17)*$J263)+(SUMPRODUCT((données!$L$2:$R$2=$I263)*(données!$A$3:$A$17=K$1)*(données!$B$3:$B$17=K$2)*données!$L$3:$R$17)*$K263)+(SUMPRODUCT((données!$L$2:$R$2=$I263)*(données!$A$3:$A$17=L$1)*(données!$B$3:$B$17=L$2)*données!$L$3:$R$17)*$L263)+(SUMPRODUCT((données!$L$2:$R$2=$I263)*(données!$A$3:$A$17=M$1)*(données!$B$3:$B$17=M$2)*données!$L$3:$R$17)*$M263)+(SUMPRODUCT((données!$L$2:$R$2=$I263)*(données!$A$3:$A$17=N$1)*(données!$B$3:$B$17=N$2)*données!$L$3:$R$17)*$N263)+(SUMPRODUCT((données!$L$2:$R$2=$I263)*(données!$A$3:$A$17=O$1)*(données!$B$3:$B$17=O$2)*données!$L$3:$R$17)*$O263)+(SUMPRODUCT((données!$L$2:$R$2=$I263)*(données!$A$3:$A$17=P$1)*(données!$B$3:$B$17=Q$2)*données!$L$3:$R$17)*$P263)+(SUMPRODUCT((données!$L$2:$R$2=$I263)*(données!$A$3:$A$17=Q$1)*(données!$B$3:$B$17=Q$2)*données!$L$3:$R$17)*$Q263)+(SUMPRODUCT((données!$L$2:$R$2=$I263)*(données!$A$3:$A$17=R$1)*(données!$B$3:$B$17=R$2)*données!$L$3:$R$17)*$R263)+(SUMPRODUCT((données!$L$2:$R$2=$I263)*(données!$A$3:$A$17=S$1)*(données!$B$3:$B$17=S$2)*données!$L$3:$R$17)*$S263)+(SUMPRODUCT((données!$L$2:$R$2=$I263)*(données!$A$3:$A$17=T$1)*(données!$B$3:$B$17=T$2)*données!$L$3:$R$17)*$T263)+(SUMPRODUCT((données!$L$2:$R$2=$I263)*(données!$A$3:$A$17=U$1)*(données!$B$3:$B$17=U$2)*données!$L$3:$R$17)*$U263)+(SUMPRODUCT((données!$L$2:$R$2=$I263)*(données!$A$3:$A$17=V$1)*(données!$B$3:$B$17=V$2)*données!$L$3:$R$17)*$V263)+(SUMPRODUCT((données!$L$2:$R$2=$I263)*(données!$A$3:$A$17=W$1)*(données!$B$3:$B$17=W$2)*données!$L$3:$R$17)*$W263)+(SUMPRODUCT((données!$L$2:$R$2=$I263)*(données!$A$3:$A$17=AA$1)*(données!$B$3:$B$17=AA$2)*données!$L$3:$R$17)*$AA263),2)</f>
        <v>0</v>
      </c>
      <c r="AE263" s="75" cm="1">
        <f t="array" aca="1" ref="AE263" ca="1">IFERROR(_xlfn.XLOOKUP(AE$1,INDIRECT("'"&amp;$A263&amp;"'!$a:$a"),INDIRECT("'"&amp;$A263&amp;"'!$f:$f"),FALSE),0)</f>
        <v>0</v>
      </c>
      <c r="AF263" s="75">
        <f t="shared" ca="1" si="44"/>
        <v>0</v>
      </c>
      <c r="AG263" s="75">
        <f t="shared" ca="1" si="45"/>
        <v>0</v>
      </c>
      <c r="AH263" s="74" cm="1">
        <f t="array" aca="1" ref="AH263" ca="1">IFERROR(_xlfn.XLOOKUP(AH$1,INDIRECT("'"&amp;$A263&amp;"'!$A:$A"),INDIRECT("'"&amp;$A263&amp;"'!$b:$b"),FALSE),0)</f>
        <v>0</v>
      </c>
      <c r="AI263" s="74">
        <f ca="1">IFERROR(_xlfn.XLOOKUP($I263,données!$A$33:$A$39,données!$D$33:$D$39,0),0)</f>
        <v>0</v>
      </c>
      <c r="AJ263" s="74">
        <f ca="1">IFERROR(_xlfn.XLOOKUP($I263,données!$A$33:$A$39,données!$E$33:$E$39,0),0)</f>
        <v>0</v>
      </c>
      <c r="AK263" s="74">
        <f ca="1">IFERROR(_xlfn.XLOOKUP($I263,données!$A$33:$A$39,données!$F$33:$F$39,0),0)</f>
        <v>0</v>
      </c>
      <c r="AL263" s="74">
        <f ca="1">IFERROR(_xlfn.XLOOKUP($I263,données!$A$33:$A$39,données!$G$33:$G$39,0),0)</f>
        <v>0</v>
      </c>
      <c r="AM263" s="74">
        <f ca="1">IFERROR(_xlfn.XLOOKUP($I263,données!$A$33:$A$39,données!$H$33:$H$39,0),0)</f>
        <v>0</v>
      </c>
      <c r="AN263" s="74"/>
      <c r="AO263" s="74"/>
      <c r="AP263" s="71"/>
      <c r="AQ263" s="82"/>
    </row>
    <row r="264" spans="1:43" s="68" customFormat="1" ht="14" x14ac:dyDescent="0.2">
      <c r="A264" s="71">
        <f t="shared" si="29"/>
        <v>260</v>
      </c>
      <c r="B264" s="71">
        <f t="shared" ca="1" si="50"/>
        <v>0</v>
      </c>
      <c r="C264" s="71">
        <f t="shared" ca="1" si="50"/>
        <v>0</v>
      </c>
      <c r="D264" s="71">
        <f t="shared" ca="1" si="50"/>
        <v>0</v>
      </c>
      <c r="E264" s="71">
        <f t="shared" ca="1" si="50"/>
        <v>0</v>
      </c>
      <c r="F264" s="71">
        <f t="shared" ca="1" si="47"/>
        <v>0</v>
      </c>
      <c r="G264" s="89">
        <f t="shared" ca="1" si="50"/>
        <v>0</v>
      </c>
      <c r="H264" s="72" cm="1">
        <f t="array" aca="1" ref="H264" ca="1">IFERROR(_xlfn.XLOOKUP(H$1,INDIRECT("'"&amp;$A264&amp;"'!$A:$A"),INDIRECT("'"&amp;$A264&amp;"'!$b:$b"),FALSE),0)</f>
        <v>0</v>
      </c>
      <c r="I264" s="71" cm="1">
        <f t="array" aca="1" ref="I264" ca="1">IFERROR(IF($H264="Oui",_xlfn.XLOOKUP(I$2,INDIRECT("'"&amp;$A264&amp;"'!$A:$A"),INDIRECT("'"&amp;$A264&amp;"'!$b:$b"),FALSE),_xlfn.XLOOKUP(I$1,INDIRECT("'"&amp;$A264&amp;"'!$C$19:$C$25"),INDIRECT("'"&amp;$A264&amp;"'!$A$19:$A$25"),données!$A$39)),0)</f>
        <v>0</v>
      </c>
      <c r="J264" s="73">
        <f t="shared" ca="1" si="52"/>
        <v>0</v>
      </c>
      <c r="K264" s="74">
        <f t="shared" ca="1" si="51"/>
        <v>0</v>
      </c>
      <c r="L264" s="74">
        <f t="shared" ca="1" si="51"/>
        <v>0</v>
      </c>
      <c r="M264" s="74">
        <f t="shared" ca="1" si="51"/>
        <v>0</v>
      </c>
      <c r="N264" s="74">
        <f t="shared" ca="1" si="51"/>
        <v>0</v>
      </c>
      <c r="O264" s="74">
        <f t="shared" ca="1" si="51"/>
        <v>0</v>
      </c>
      <c r="P264" s="74">
        <f t="shared" ca="1" si="51"/>
        <v>0</v>
      </c>
      <c r="Q264" s="74">
        <f t="shared" ca="1" si="51"/>
        <v>0</v>
      </c>
      <c r="R264" s="74">
        <f t="shared" ca="1" si="51"/>
        <v>0</v>
      </c>
      <c r="S264" s="74">
        <f t="shared" ca="1" si="51"/>
        <v>0</v>
      </c>
      <c r="T264" s="74">
        <f t="shared" ca="1" si="51"/>
        <v>0</v>
      </c>
      <c r="U264" s="74">
        <f t="shared" ca="1" si="51"/>
        <v>0</v>
      </c>
      <c r="V264" s="74">
        <f t="shared" ca="1" si="51"/>
        <v>0</v>
      </c>
      <c r="W264" s="74">
        <f t="shared" ca="1" si="51"/>
        <v>0</v>
      </c>
      <c r="X264" s="74">
        <f t="shared" ca="1" si="51"/>
        <v>0</v>
      </c>
      <c r="Y264" s="74">
        <f t="shared" ca="1" si="51"/>
        <v>0</v>
      </c>
      <c r="Z264" s="74">
        <f t="shared" ca="1" si="51"/>
        <v>0</v>
      </c>
      <c r="AA264" s="73">
        <f t="shared" ca="1" si="53"/>
        <v>0</v>
      </c>
      <c r="AB264" s="93"/>
      <c r="AC264" s="75">
        <f ca="1">ROUND(IF($H264="Oui",0,SUMIFS(données!$C$33:$C$39,données!$A$33:$A$39,$I264)),2)</f>
        <v>0</v>
      </c>
      <c r="AD264" s="75" cm="1">
        <f t="array" aca="1" ref="AD264" ca="1">ROUND((SUMPRODUCT((données!$L$2:$R$2=$I264)*(données!$A$3:$A$17=J$1)*(données!$B$3:$B$17=J$2)*données!$L$3:$R$17)*$J264)+(SUMPRODUCT((données!$L$2:$R$2=$I264)*(données!$A$3:$A$17=K$1)*(données!$B$3:$B$17=K$2)*données!$L$3:$R$17)*$K264)+(SUMPRODUCT((données!$L$2:$R$2=$I264)*(données!$A$3:$A$17=L$1)*(données!$B$3:$B$17=L$2)*données!$L$3:$R$17)*$L264)+(SUMPRODUCT((données!$L$2:$R$2=$I264)*(données!$A$3:$A$17=M$1)*(données!$B$3:$B$17=M$2)*données!$L$3:$R$17)*$M264)+(SUMPRODUCT((données!$L$2:$R$2=$I264)*(données!$A$3:$A$17=N$1)*(données!$B$3:$B$17=N$2)*données!$L$3:$R$17)*$N264)+(SUMPRODUCT((données!$L$2:$R$2=$I264)*(données!$A$3:$A$17=O$1)*(données!$B$3:$B$17=O$2)*données!$L$3:$R$17)*$O264)+(SUMPRODUCT((données!$L$2:$R$2=$I264)*(données!$A$3:$A$17=P$1)*(données!$B$3:$B$17=Q$2)*données!$L$3:$R$17)*$P264)+(SUMPRODUCT((données!$L$2:$R$2=$I264)*(données!$A$3:$A$17=Q$1)*(données!$B$3:$B$17=Q$2)*données!$L$3:$R$17)*$Q264)+(SUMPRODUCT((données!$L$2:$R$2=$I264)*(données!$A$3:$A$17=R$1)*(données!$B$3:$B$17=R$2)*données!$L$3:$R$17)*$R264)+(SUMPRODUCT((données!$L$2:$R$2=$I264)*(données!$A$3:$A$17=S$1)*(données!$B$3:$B$17=S$2)*données!$L$3:$R$17)*$S264)+(SUMPRODUCT((données!$L$2:$R$2=$I264)*(données!$A$3:$A$17=T$1)*(données!$B$3:$B$17=T$2)*données!$L$3:$R$17)*$T264)+(SUMPRODUCT((données!$L$2:$R$2=$I264)*(données!$A$3:$A$17=U$1)*(données!$B$3:$B$17=U$2)*données!$L$3:$R$17)*$U264)+(SUMPRODUCT((données!$L$2:$R$2=$I264)*(données!$A$3:$A$17=V$1)*(données!$B$3:$B$17=V$2)*données!$L$3:$R$17)*$V264)+(SUMPRODUCT((données!$L$2:$R$2=$I264)*(données!$A$3:$A$17=W$1)*(données!$B$3:$B$17=W$2)*données!$L$3:$R$17)*$W264)+(SUMPRODUCT((données!$L$2:$R$2=$I264)*(données!$A$3:$A$17=AA$1)*(données!$B$3:$B$17=AA$2)*données!$L$3:$R$17)*$AA264),2)</f>
        <v>0</v>
      </c>
      <c r="AE264" s="75" cm="1">
        <f t="array" aca="1" ref="AE264" ca="1">IFERROR(_xlfn.XLOOKUP(AE$1,INDIRECT("'"&amp;$A264&amp;"'!$a:$a"),INDIRECT("'"&amp;$A264&amp;"'!$f:$f"),FALSE),0)</f>
        <v>0</v>
      </c>
      <c r="AF264" s="75">
        <f t="shared" ca="1" si="44"/>
        <v>0</v>
      </c>
      <c r="AG264" s="75">
        <f t="shared" ca="1" si="45"/>
        <v>0</v>
      </c>
      <c r="AH264" s="74" cm="1">
        <f t="array" aca="1" ref="AH264" ca="1">IFERROR(_xlfn.XLOOKUP(AH$1,INDIRECT("'"&amp;$A264&amp;"'!$A:$A"),INDIRECT("'"&amp;$A264&amp;"'!$b:$b"),FALSE),0)</f>
        <v>0</v>
      </c>
      <c r="AI264" s="74">
        <f ca="1">IFERROR(_xlfn.XLOOKUP($I264,données!$A$33:$A$39,données!$D$33:$D$39,0),0)</f>
        <v>0</v>
      </c>
      <c r="AJ264" s="74">
        <f ca="1">IFERROR(_xlfn.XLOOKUP($I264,données!$A$33:$A$39,données!$E$33:$E$39,0),0)</f>
        <v>0</v>
      </c>
      <c r="AK264" s="74">
        <f ca="1">IFERROR(_xlfn.XLOOKUP($I264,données!$A$33:$A$39,données!$F$33:$F$39,0),0)</f>
        <v>0</v>
      </c>
      <c r="AL264" s="74">
        <f ca="1">IFERROR(_xlfn.XLOOKUP($I264,données!$A$33:$A$39,données!$G$33:$G$39,0),0)</f>
        <v>0</v>
      </c>
      <c r="AM264" s="74">
        <f ca="1">IFERROR(_xlfn.XLOOKUP($I264,données!$A$33:$A$39,données!$H$33:$H$39,0),0)</f>
        <v>0</v>
      </c>
      <c r="AN264" s="74"/>
      <c r="AO264" s="74"/>
      <c r="AP264" s="71"/>
      <c r="AQ264" s="82"/>
    </row>
    <row r="265" spans="1:43" s="68" customFormat="1" ht="14" x14ac:dyDescent="0.2">
      <c r="A265" s="71">
        <f t="shared" si="29"/>
        <v>261</v>
      </c>
      <c r="B265" s="71">
        <f t="shared" ca="1" si="50"/>
        <v>0</v>
      </c>
      <c r="C265" s="71">
        <f t="shared" ca="1" si="50"/>
        <v>0</v>
      </c>
      <c r="D265" s="71">
        <f t="shared" ca="1" si="50"/>
        <v>0</v>
      </c>
      <c r="E265" s="71">
        <f t="shared" ca="1" si="50"/>
        <v>0</v>
      </c>
      <c r="F265" s="71">
        <f t="shared" ca="1" si="47"/>
        <v>0</v>
      </c>
      <c r="G265" s="89">
        <f t="shared" ca="1" si="50"/>
        <v>0</v>
      </c>
      <c r="H265" s="72" cm="1">
        <f t="array" aca="1" ref="H265" ca="1">IFERROR(_xlfn.XLOOKUP(H$1,INDIRECT("'"&amp;$A265&amp;"'!$A:$A"),INDIRECT("'"&amp;$A265&amp;"'!$b:$b"),FALSE),0)</f>
        <v>0</v>
      </c>
      <c r="I265" s="71" cm="1">
        <f t="array" aca="1" ref="I265" ca="1">IFERROR(IF($H265="Oui",_xlfn.XLOOKUP(I$2,INDIRECT("'"&amp;$A265&amp;"'!$A:$A"),INDIRECT("'"&amp;$A265&amp;"'!$b:$b"),FALSE),_xlfn.XLOOKUP(I$1,INDIRECT("'"&amp;$A265&amp;"'!$C$19:$C$25"),INDIRECT("'"&amp;$A265&amp;"'!$A$19:$A$25"),données!$A$39)),0)</f>
        <v>0</v>
      </c>
      <c r="J265" s="73">
        <f t="shared" ca="1" si="52"/>
        <v>0</v>
      </c>
      <c r="K265" s="74">
        <f t="shared" ca="1" si="51"/>
        <v>0</v>
      </c>
      <c r="L265" s="74">
        <f t="shared" ca="1" si="51"/>
        <v>0</v>
      </c>
      <c r="M265" s="74">
        <f t="shared" ca="1" si="51"/>
        <v>0</v>
      </c>
      <c r="N265" s="74">
        <f t="shared" ca="1" si="51"/>
        <v>0</v>
      </c>
      <c r="O265" s="74">
        <f t="shared" ca="1" si="51"/>
        <v>0</v>
      </c>
      <c r="P265" s="74">
        <f t="shared" ca="1" si="51"/>
        <v>0</v>
      </c>
      <c r="Q265" s="74">
        <f t="shared" ca="1" si="51"/>
        <v>0</v>
      </c>
      <c r="R265" s="74">
        <f t="shared" ca="1" si="51"/>
        <v>0</v>
      </c>
      <c r="S265" s="74">
        <f t="shared" ca="1" si="51"/>
        <v>0</v>
      </c>
      <c r="T265" s="74">
        <f t="shared" ca="1" si="51"/>
        <v>0</v>
      </c>
      <c r="U265" s="74">
        <f t="shared" ca="1" si="51"/>
        <v>0</v>
      </c>
      <c r="V265" s="74">
        <f t="shared" ca="1" si="51"/>
        <v>0</v>
      </c>
      <c r="W265" s="74">
        <f t="shared" ca="1" si="51"/>
        <v>0</v>
      </c>
      <c r="X265" s="74">
        <f t="shared" ca="1" si="51"/>
        <v>0</v>
      </c>
      <c r="Y265" s="74">
        <f t="shared" ca="1" si="51"/>
        <v>0</v>
      </c>
      <c r="Z265" s="74">
        <f t="shared" ca="1" si="51"/>
        <v>0</v>
      </c>
      <c r="AA265" s="73">
        <f t="shared" ca="1" si="53"/>
        <v>0</v>
      </c>
      <c r="AB265" s="93"/>
      <c r="AC265" s="75">
        <f ca="1">ROUND(IF($H265="Oui",0,SUMIFS(données!$C$33:$C$39,données!$A$33:$A$39,$I265)),2)</f>
        <v>0</v>
      </c>
      <c r="AD265" s="75" cm="1">
        <f t="array" aca="1" ref="AD265" ca="1">ROUND((SUMPRODUCT((données!$L$2:$R$2=$I265)*(données!$A$3:$A$17=J$1)*(données!$B$3:$B$17=J$2)*données!$L$3:$R$17)*$J265)+(SUMPRODUCT((données!$L$2:$R$2=$I265)*(données!$A$3:$A$17=K$1)*(données!$B$3:$B$17=K$2)*données!$L$3:$R$17)*$K265)+(SUMPRODUCT((données!$L$2:$R$2=$I265)*(données!$A$3:$A$17=L$1)*(données!$B$3:$B$17=L$2)*données!$L$3:$R$17)*$L265)+(SUMPRODUCT((données!$L$2:$R$2=$I265)*(données!$A$3:$A$17=M$1)*(données!$B$3:$B$17=M$2)*données!$L$3:$R$17)*$M265)+(SUMPRODUCT((données!$L$2:$R$2=$I265)*(données!$A$3:$A$17=N$1)*(données!$B$3:$B$17=N$2)*données!$L$3:$R$17)*$N265)+(SUMPRODUCT((données!$L$2:$R$2=$I265)*(données!$A$3:$A$17=O$1)*(données!$B$3:$B$17=O$2)*données!$L$3:$R$17)*$O265)+(SUMPRODUCT((données!$L$2:$R$2=$I265)*(données!$A$3:$A$17=P$1)*(données!$B$3:$B$17=Q$2)*données!$L$3:$R$17)*$P265)+(SUMPRODUCT((données!$L$2:$R$2=$I265)*(données!$A$3:$A$17=Q$1)*(données!$B$3:$B$17=Q$2)*données!$L$3:$R$17)*$Q265)+(SUMPRODUCT((données!$L$2:$R$2=$I265)*(données!$A$3:$A$17=R$1)*(données!$B$3:$B$17=R$2)*données!$L$3:$R$17)*$R265)+(SUMPRODUCT((données!$L$2:$R$2=$I265)*(données!$A$3:$A$17=S$1)*(données!$B$3:$B$17=S$2)*données!$L$3:$R$17)*$S265)+(SUMPRODUCT((données!$L$2:$R$2=$I265)*(données!$A$3:$A$17=T$1)*(données!$B$3:$B$17=T$2)*données!$L$3:$R$17)*$T265)+(SUMPRODUCT((données!$L$2:$R$2=$I265)*(données!$A$3:$A$17=U$1)*(données!$B$3:$B$17=U$2)*données!$L$3:$R$17)*$U265)+(SUMPRODUCT((données!$L$2:$R$2=$I265)*(données!$A$3:$A$17=V$1)*(données!$B$3:$B$17=V$2)*données!$L$3:$R$17)*$V265)+(SUMPRODUCT((données!$L$2:$R$2=$I265)*(données!$A$3:$A$17=W$1)*(données!$B$3:$B$17=W$2)*données!$L$3:$R$17)*$W265)+(SUMPRODUCT((données!$L$2:$R$2=$I265)*(données!$A$3:$A$17=AA$1)*(données!$B$3:$B$17=AA$2)*données!$L$3:$R$17)*$AA265),2)</f>
        <v>0</v>
      </c>
      <c r="AE265" s="75" cm="1">
        <f t="array" aca="1" ref="AE265" ca="1">IFERROR(_xlfn.XLOOKUP(AE$1,INDIRECT("'"&amp;$A265&amp;"'!$a:$a"),INDIRECT("'"&amp;$A265&amp;"'!$f:$f"),FALSE),0)</f>
        <v>0</v>
      </c>
      <c r="AF265" s="75">
        <f t="shared" ref="AF265:AF304" ca="1" si="54">AC265+AD265+AB265-AE265</f>
        <v>0</v>
      </c>
      <c r="AG265" s="75">
        <f t="shared" ref="AG265:AG304" ca="1" si="55">AE265*1.21</f>
        <v>0</v>
      </c>
      <c r="AH265" s="74" cm="1">
        <f t="array" aca="1" ref="AH265" ca="1">IFERROR(_xlfn.XLOOKUP(AH$1,INDIRECT("'"&amp;$A265&amp;"'!$A:$A"),INDIRECT("'"&amp;$A265&amp;"'!$b:$b"),FALSE),0)</f>
        <v>0</v>
      </c>
      <c r="AI265" s="74">
        <f ca="1">IFERROR(_xlfn.XLOOKUP($I265,données!$A$33:$A$39,données!$D$33:$D$39,0),0)</f>
        <v>0</v>
      </c>
      <c r="AJ265" s="74">
        <f ca="1">IFERROR(_xlfn.XLOOKUP($I265,données!$A$33:$A$39,données!$E$33:$E$39,0),0)</f>
        <v>0</v>
      </c>
      <c r="AK265" s="74">
        <f ca="1">IFERROR(_xlfn.XLOOKUP($I265,données!$A$33:$A$39,données!$F$33:$F$39,0),0)</f>
        <v>0</v>
      </c>
      <c r="AL265" s="74">
        <f ca="1">IFERROR(_xlfn.XLOOKUP($I265,données!$A$33:$A$39,données!$G$33:$G$39,0),0)</f>
        <v>0</v>
      </c>
      <c r="AM265" s="74">
        <f ca="1">IFERROR(_xlfn.XLOOKUP($I265,données!$A$33:$A$39,données!$H$33:$H$39,0),0)</f>
        <v>0</v>
      </c>
      <c r="AN265" s="74"/>
      <c r="AO265" s="74"/>
      <c r="AP265" s="71"/>
      <c r="AQ265" s="82"/>
    </row>
    <row r="266" spans="1:43" s="68" customFormat="1" ht="14" x14ac:dyDescent="0.2">
      <c r="A266" s="71">
        <f t="shared" si="29"/>
        <v>262</v>
      </c>
      <c r="B266" s="71">
        <f t="shared" ca="1" si="50"/>
        <v>0</v>
      </c>
      <c r="C266" s="71">
        <f t="shared" ca="1" si="50"/>
        <v>0</v>
      </c>
      <c r="D266" s="71">
        <f t="shared" ca="1" si="50"/>
        <v>0</v>
      </c>
      <c r="E266" s="71">
        <f t="shared" ca="1" si="50"/>
        <v>0</v>
      </c>
      <c r="F266" s="71">
        <f t="shared" ca="1" si="47"/>
        <v>0</v>
      </c>
      <c r="G266" s="89">
        <f t="shared" ca="1" si="50"/>
        <v>0</v>
      </c>
      <c r="H266" s="72" cm="1">
        <f t="array" aca="1" ref="H266" ca="1">IFERROR(_xlfn.XLOOKUP(H$1,INDIRECT("'"&amp;$A266&amp;"'!$A:$A"),INDIRECT("'"&amp;$A266&amp;"'!$b:$b"),FALSE),0)</f>
        <v>0</v>
      </c>
      <c r="I266" s="71" cm="1">
        <f t="array" aca="1" ref="I266" ca="1">IFERROR(IF($H266="Oui",_xlfn.XLOOKUP(I$2,INDIRECT("'"&amp;$A266&amp;"'!$A:$A"),INDIRECT("'"&amp;$A266&amp;"'!$b:$b"),FALSE),_xlfn.XLOOKUP(I$1,INDIRECT("'"&amp;$A266&amp;"'!$C$19:$C$25"),INDIRECT("'"&amp;$A266&amp;"'!$A$19:$A$25"),données!$A$39)),0)</f>
        <v>0</v>
      </c>
      <c r="J266" s="73">
        <f t="shared" ca="1" si="52"/>
        <v>0</v>
      </c>
      <c r="K266" s="74">
        <f t="shared" ca="1" si="51"/>
        <v>0</v>
      </c>
      <c r="L266" s="74">
        <f t="shared" ca="1" si="51"/>
        <v>0</v>
      </c>
      <c r="M266" s="74">
        <f t="shared" ca="1" si="51"/>
        <v>0</v>
      </c>
      <c r="N266" s="74">
        <f t="shared" ca="1" si="51"/>
        <v>0</v>
      </c>
      <c r="O266" s="74">
        <f t="shared" ca="1" si="51"/>
        <v>0</v>
      </c>
      <c r="P266" s="74">
        <f t="shared" ca="1" si="51"/>
        <v>0</v>
      </c>
      <c r="Q266" s="74">
        <f t="shared" ca="1" si="51"/>
        <v>0</v>
      </c>
      <c r="R266" s="74">
        <f t="shared" ca="1" si="51"/>
        <v>0</v>
      </c>
      <c r="S266" s="74">
        <f t="shared" ca="1" si="51"/>
        <v>0</v>
      </c>
      <c r="T266" s="74">
        <f t="shared" ca="1" si="51"/>
        <v>0</v>
      </c>
      <c r="U266" s="74">
        <f t="shared" ca="1" si="51"/>
        <v>0</v>
      </c>
      <c r="V266" s="74">
        <f t="shared" ca="1" si="51"/>
        <v>0</v>
      </c>
      <c r="W266" s="74">
        <f t="shared" ca="1" si="51"/>
        <v>0</v>
      </c>
      <c r="X266" s="74">
        <f t="shared" ca="1" si="51"/>
        <v>0</v>
      </c>
      <c r="Y266" s="74">
        <f t="shared" ca="1" si="51"/>
        <v>0</v>
      </c>
      <c r="Z266" s="74">
        <f t="shared" ca="1" si="51"/>
        <v>0</v>
      </c>
      <c r="AA266" s="73">
        <f t="shared" ca="1" si="53"/>
        <v>0</v>
      </c>
      <c r="AB266" s="93"/>
      <c r="AC266" s="75">
        <f ca="1">ROUND(IF($H266="Oui",0,SUMIFS(données!$C$33:$C$39,données!$A$33:$A$39,$I266)),2)</f>
        <v>0</v>
      </c>
      <c r="AD266" s="75" cm="1">
        <f t="array" aca="1" ref="AD266" ca="1">ROUND((SUMPRODUCT((données!$L$2:$R$2=$I266)*(données!$A$3:$A$17=J$1)*(données!$B$3:$B$17=J$2)*données!$L$3:$R$17)*$J266)+(SUMPRODUCT((données!$L$2:$R$2=$I266)*(données!$A$3:$A$17=K$1)*(données!$B$3:$B$17=K$2)*données!$L$3:$R$17)*$K266)+(SUMPRODUCT((données!$L$2:$R$2=$I266)*(données!$A$3:$A$17=L$1)*(données!$B$3:$B$17=L$2)*données!$L$3:$R$17)*$L266)+(SUMPRODUCT((données!$L$2:$R$2=$I266)*(données!$A$3:$A$17=M$1)*(données!$B$3:$B$17=M$2)*données!$L$3:$R$17)*$M266)+(SUMPRODUCT((données!$L$2:$R$2=$I266)*(données!$A$3:$A$17=N$1)*(données!$B$3:$B$17=N$2)*données!$L$3:$R$17)*$N266)+(SUMPRODUCT((données!$L$2:$R$2=$I266)*(données!$A$3:$A$17=O$1)*(données!$B$3:$B$17=O$2)*données!$L$3:$R$17)*$O266)+(SUMPRODUCT((données!$L$2:$R$2=$I266)*(données!$A$3:$A$17=P$1)*(données!$B$3:$B$17=Q$2)*données!$L$3:$R$17)*$P266)+(SUMPRODUCT((données!$L$2:$R$2=$I266)*(données!$A$3:$A$17=Q$1)*(données!$B$3:$B$17=Q$2)*données!$L$3:$R$17)*$Q266)+(SUMPRODUCT((données!$L$2:$R$2=$I266)*(données!$A$3:$A$17=R$1)*(données!$B$3:$B$17=R$2)*données!$L$3:$R$17)*$R266)+(SUMPRODUCT((données!$L$2:$R$2=$I266)*(données!$A$3:$A$17=S$1)*(données!$B$3:$B$17=S$2)*données!$L$3:$R$17)*$S266)+(SUMPRODUCT((données!$L$2:$R$2=$I266)*(données!$A$3:$A$17=T$1)*(données!$B$3:$B$17=T$2)*données!$L$3:$R$17)*$T266)+(SUMPRODUCT((données!$L$2:$R$2=$I266)*(données!$A$3:$A$17=U$1)*(données!$B$3:$B$17=U$2)*données!$L$3:$R$17)*$U266)+(SUMPRODUCT((données!$L$2:$R$2=$I266)*(données!$A$3:$A$17=V$1)*(données!$B$3:$B$17=V$2)*données!$L$3:$R$17)*$V266)+(SUMPRODUCT((données!$L$2:$R$2=$I266)*(données!$A$3:$A$17=W$1)*(données!$B$3:$B$17=W$2)*données!$L$3:$R$17)*$W266)+(SUMPRODUCT((données!$L$2:$R$2=$I266)*(données!$A$3:$A$17=AA$1)*(données!$B$3:$B$17=AA$2)*données!$L$3:$R$17)*$AA266),2)</f>
        <v>0</v>
      </c>
      <c r="AE266" s="75" cm="1">
        <f t="array" aca="1" ref="AE266" ca="1">IFERROR(_xlfn.XLOOKUP(AE$1,INDIRECT("'"&amp;$A266&amp;"'!$a:$a"),INDIRECT("'"&amp;$A266&amp;"'!$f:$f"),FALSE),0)</f>
        <v>0</v>
      </c>
      <c r="AF266" s="75">
        <f t="shared" ca="1" si="54"/>
        <v>0</v>
      </c>
      <c r="AG266" s="75">
        <f t="shared" ca="1" si="55"/>
        <v>0</v>
      </c>
      <c r="AH266" s="74" cm="1">
        <f t="array" aca="1" ref="AH266" ca="1">IFERROR(_xlfn.XLOOKUP(AH$1,INDIRECT("'"&amp;$A266&amp;"'!$A:$A"),INDIRECT("'"&amp;$A266&amp;"'!$b:$b"),FALSE),0)</f>
        <v>0</v>
      </c>
      <c r="AI266" s="74">
        <f ca="1">IFERROR(_xlfn.XLOOKUP($I266,données!$A$33:$A$39,données!$D$33:$D$39,0),0)</f>
        <v>0</v>
      </c>
      <c r="AJ266" s="74">
        <f ca="1">IFERROR(_xlfn.XLOOKUP($I266,données!$A$33:$A$39,données!$E$33:$E$39,0),0)</f>
        <v>0</v>
      </c>
      <c r="AK266" s="74">
        <f ca="1">IFERROR(_xlfn.XLOOKUP($I266,données!$A$33:$A$39,données!$F$33:$F$39,0),0)</f>
        <v>0</v>
      </c>
      <c r="AL266" s="74">
        <f ca="1">IFERROR(_xlfn.XLOOKUP($I266,données!$A$33:$A$39,données!$G$33:$G$39,0),0)</f>
        <v>0</v>
      </c>
      <c r="AM266" s="74">
        <f ca="1">IFERROR(_xlfn.XLOOKUP($I266,données!$A$33:$A$39,données!$H$33:$H$39,0),0)</f>
        <v>0</v>
      </c>
      <c r="AN266" s="74"/>
      <c r="AO266" s="74"/>
      <c r="AP266" s="71"/>
      <c r="AQ266" s="82"/>
    </row>
    <row r="267" spans="1:43" s="68" customFormat="1" ht="14" x14ac:dyDescent="0.2">
      <c r="A267" s="71">
        <f t="shared" si="29"/>
        <v>263</v>
      </c>
      <c r="B267" s="71">
        <f t="shared" ca="1" si="50"/>
        <v>0</v>
      </c>
      <c r="C267" s="71">
        <f t="shared" ca="1" si="50"/>
        <v>0</v>
      </c>
      <c r="D267" s="71">
        <f t="shared" ca="1" si="50"/>
        <v>0</v>
      </c>
      <c r="E267" s="71">
        <f t="shared" ca="1" si="50"/>
        <v>0</v>
      </c>
      <c r="F267" s="71">
        <f t="shared" ca="1" si="47"/>
        <v>0</v>
      </c>
      <c r="G267" s="89">
        <f t="shared" ca="1" si="50"/>
        <v>0</v>
      </c>
      <c r="H267" s="72" cm="1">
        <f t="array" aca="1" ref="H267" ca="1">IFERROR(_xlfn.XLOOKUP(H$1,INDIRECT("'"&amp;$A267&amp;"'!$A:$A"),INDIRECT("'"&amp;$A267&amp;"'!$b:$b"),FALSE),0)</f>
        <v>0</v>
      </c>
      <c r="I267" s="71" cm="1">
        <f t="array" aca="1" ref="I267" ca="1">IFERROR(IF($H267="Oui",_xlfn.XLOOKUP(I$2,INDIRECT("'"&amp;$A267&amp;"'!$A:$A"),INDIRECT("'"&amp;$A267&amp;"'!$b:$b"),FALSE),_xlfn.XLOOKUP(I$1,INDIRECT("'"&amp;$A267&amp;"'!$C$19:$C$25"),INDIRECT("'"&amp;$A267&amp;"'!$A$19:$A$25"),données!$A$39)),0)</f>
        <v>0</v>
      </c>
      <c r="J267" s="73">
        <f t="shared" ca="1" si="52"/>
        <v>0</v>
      </c>
      <c r="K267" s="74">
        <f t="shared" ca="1" si="51"/>
        <v>0</v>
      </c>
      <c r="L267" s="74">
        <f t="shared" ca="1" si="51"/>
        <v>0</v>
      </c>
      <c r="M267" s="74">
        <f t="shared" ca="1" si="51"/>
        <v>0</v>
      </c>
      <c r="N267" s="74">
        <f t="shared" ca="1" si="51"/>
        <v>0</v>
      </c>
      <c r="O267" s="74">
        <f t="shared" ca="1" si="51"/>
        <v>0</v>
      </c>
      <c r="P267" s="74">
        <f t="shared" ca="1" si="51"/>
        <v>0</v>
      </c>
      <c r="Q267" s="74">
        <f t="shared" ca="1" si="51"/>
        <v>0</v>
      </c>
      <c r="R267" s="74">
        <f t="shared" ca="1" si="51"/>
        <v>0</v>
      </c>
      <c r="S267" s="74">
        <f t="shared" ca="1" si="51"/>
        <v>0</v>
      </c>
      <c r="T267" s="74">
        <f t="shared" ca="1" si="51"/>
        <v>0</v>
      </c>
      <c r="U267" s="74">
        <f t="shared" ca="1" si="51"/>
        <v>0</v>
      </c>
      <c r="V267" s="74">
        <f t="shared" ca="1" si="51"/>
        <v>0</v>
      </c>
      <c r="W267" s="74">
        <f t="shared" ca="1" si="51"/>
        <v>0</v>
      </c>
      <c r="X267" s="74">
        <f t="shared" ca="1" si="51"/>
        <v>0</v>
      </c>
      <c r="Y267" s="74">
        <f t="shared" ca="1" si="51"/>
        <v>0</v>
      </c>
      <c r="Z267" s="74">
        <f t="shared" ca="1" si="51"/>
        <v>0</v>
      </c>
      <c r="AA267" s="73">
        <f t="shared" ca="1" si="53"/>
        <v>0</v>
      </c>
      <c r="AB267" s="93"/>
      <c r="AC267" s="75">
        <f ca="1">ROUND(IF($H267="Oui",0,SUMIFS(données!$C$33:$C$39,données!$A$33:$A$39,$I267)),2)</f>
        <v>0</v>
      </c>
      <c r="AD267" s="75" cm="1">
        <f t="array" aca="1" ref="AD267" ca="1">ROUND((SUMPRODUCT((données!$L$2:$R$2=$I267)*(données!$A$3:$A$17=J$1)*(données!$B$3:$B$17=J$2)*données!$L$3:$R$17)*$J267)+(SUMPRODUCT((données!$L$2:$R$2=$I267)*(données!$A$3:$A$17=K$1)*(données!$B$3:$B$17=K$2)*données!$L$3:$R$17)*$K267)+(SUMPRODUCT((données!$L$2:$R$2=$I267)*(données!$A$3:$A$17=L$1)*(données!$B$3:$B$17=L$2)*données!$L$3:$R$17)*$L267)+(SUMPRODUCT((données!$L$2:$R$2=$I267)*(données!$A$3:$A$17=M$1)*(données!$B$3:$B$17=M$2)*données!$L$3:$R$17)*$M267)+(SUMPRODUCT((données!$L$2:$R$2=$I267)*(données!$A$3:$A$17=N$1)*(données!$B$3:$B$17=N$2)*données!$L$3:$R$17)*$N267)+(SUMPRODUCT((données!$L$2:$R$2=$I267)*(données!$A$3:$A$17=O$1)*(données!$B$3:$B$17=O$2)*données!$L$3:$R$17)*$O267)+(SUMPRODUCT((données!$L$2:$R$2=$I267)*(données!$A$3:$A$17=P$1)*(données!$B$3:$B$17=Q$2)*données!$L$3:$R$17)*$P267)+(SUMPRODUCT((données!$L$2:$R$2=$I267)*(données!$A$3:$A$17=Q$1)*(données!$B$3:$B$17=Q$2)*données!$L$3:$R$17)*$Q267)+(SUMPRODUCT((données!$L$2:$R$2=$I267)*(données!$A$3:$A$17=R$1)*(données!$B$3:$B$17=R$2)*données!$L$3:$R$17)*$R267)+(SUMPRODUCT((données!$L$2:$R$2=$I267)*(données!$A$3:$A$17=S$1)*(données!$B$3:$B$17=S$2)*données!$L$3:$R$17)*$S267)+(SUMPRODUCT((données!$L$2:$R$2=$I267)*(données!$A$3:$A$17=T$1)*(données!$B$3:$B$17=T$2)*données!$L$3:$R$17)*$T267)+(SUMPRODUCT((données!$L$2:$R$2=$I267)*(données!$A$3:$A$17=U$1)*(données!$B$3:$B$17=U$2)*données!$L$3:$R$17)*$U267)+(SUMPRODUCT((données!$L$2:$R$2=$I267)*(données!$A$3:$A$17=V$1)*(données!$B$3:$B$17=V$2)*données!$L$3:$R$17)*$V267)+(SUMPRODUCT((données!$L$2:$R$2=$I267)*(données!$A$3:$A$17=W$1)*(données!$B$3:$B$17=W$2)*données!$L$3:$R$17)*$W267)+(SUMPRODUCT((données!$L$2:$R$2=$I267)*(données!$A$3:$A$17=AA$1)*(données!$B$3:$B$17=AA$2)*données!$L$3:$R$17)*$AA267),2)</f>
        <v>0</v>
      </c>
      <c r="AE267" s="75" cm="1">
        <f t="array" aca="1" ref="AE267" ca="1">IFERROR(_xlfn.XLOOKUP(AE$1,INDIRECT("'"&amp;$A267&amp;"'!$a:$a"),INDIRECT("'"&amp;$A267&amp;"'!$f:$f"),FALSE),0)</f>
        <v>0</v>
      </c>
      <c r="AF267" s="75">
        <f t="shared" ca="1" si="54"/>
        <v>0</v>
      </c>
      <c r="AG267" s="75">
        <f t="shared" ca="1" si="55"/>
        <v>0</v>
      </c>
      <c r="AH267" s="74" cm="1">
        <f t="array" aca="1" ref="AH267" ca="1">IFERROR(_xlfn.XLOOKUP(AH$1,INDIRECT("'"&amp;$A267&amp;"'!$A:$A"),INDIRECT("'"&amp;$A267&amp;"'!$b:$b"),FALSE),0)</f>
        <v>0</v>
      </c>
      <c r="AI267" s="74">
        <f ca="1">IFERROR(_xlfn.XLOOKUP($I267,données!$A$33:$A$39,données!$D$33:$D$39,0),0)</f>
        <v>0</v>
      </c>
      <c r="AJ267" s="74">
        <f ca="1">IFERROR(_xlfn.XLOOKUP($I267,données!$A$33:$A$39,données!$E$33:$E$39,0),0)</f>
        <v>0</v>
      </c>
      <c r="AK267" s="74">
        <f ca="1">IFERROR(_xlfn.XLOOKUP($I267,données!$A$33:$A$39,données!$F$33:$F$39,0),0)</f>
        <v>0</v>
      </c>
      <c r="AL267" s="74">
        <f ca="1">IFERROR(_xlfn.XLOOKUP($I267,données!$A$33:$A$39,données!$G$33:$G$39,0),0)</f>
        <v>0</v>
      </c>
      <c r="AM267" s="74">
        <f ca="1">IFERROR(_xlfn.XLOOKUP($I267,données!$A$33:$A$39,données!$H$33:$H$39,0),0)</f>
        <v>0</v>
      </c>
      <c r="AN267" s="74"/>
      <c r="AO267" s="74"/>
      <c r="AP267" s="71"/>
      <c r="AQ267" s="82"/>
    </row>
    <row r="268" spans="1:43" s="68" customFormat="1" ht="14" x14ac:dyDescent="0.2">
      <c r="A268" s="71">
        <f t="shared" si="29"/>
        <v>264</v>
      </c>
      <c r="B268" s="71">
        <f t="shared" ca="1" si="50"/>
        <v>0</v>
      </c>
      <c r="C268" s="71">
        <f t="shared" ca="1" si="50"/>
        <v>0</v>
      </c>
      <c r="D268" s="71">
        <f t="shared" ca="1" si="50"/>
        <v>0</v>
      </c>
      <c r="E268" s="71">
        <f t="shared" ca="1" si="50"/>
        <v>0</v>
      </c>
      <c r="F268" s="71">
        <f t="shared" ca="1" si="47"/>
        <v>0</v>
      </c>
      <c r="G268" s="89">
        <f t="shared" ca="1" si="50"/>
        <v>0</v>
      </c>
      <c r="H268" s="72" cm="1">
        <f t="array" aca="1" ref="H268" ca="1">IFERROR(_xlfn.XLOOKUP(H$1,INDIRECT("'"&amp;$A268&amp;"'!$A:$A"),INDIRECT("'"&amp;$A268&amp;"'!$b:$b"),FALSE),0)</f>
        <v>0</v>
      </c>
      <c r="I268" s="71" cm="1">
        <f t="array" aca="1" ref="I268" ca="1">IFERROR(IF($H268="Oui",_xlfn.XLOOKUP(I$2,INDIRECT("'"&amp;$A268&amp;"'!$A:$A"),INDIRECT("'"&amp;$A268&amp;"'!$b:$b"),FALSE),_xlfn.XLOOKUP(I$1,INDIRECT("'"&amp;$A268&amp;"'!$C$19:$C$25"),INDIRECT("'"&amp;$A268&amp;"'!$A$19:$A$25"),données!$A$39)),0)</f>
        <v>0</v>
      </c>
      <c r="J268" s="73">
        <f t="shared" ca="1" si="52"/>
        <v>0</v>
      </c>
      <c r="K268" s="74">
        <f t="shared" ca="1" si="51"/>
        <v>0</v>
      </c>
      <c r="L268" s="74">
        <f t="shared" ca="1" si="51"/>
        <v>0</v>
      </c>
      <c r="M268" s="74">
        <f t="shared" ca="1" si="51"/>
        <v>0</v>
      </c>
      <c r="N268" s="74">
        <f t="shared" ca="1" si="51"/>
        <v>0</v>
      </c>
      <c r="O268" s="74">
        <f t="shared" ca="1" si="51"/>
        <v>0</v>
      </c>
      <c r="P268" s="74">
        <f t="shared" ca="1" si="51"/>
        <v>0</v>
      </c>
      <c r="Q268" s="74">
        <f t="shared" ca="1" si="51"/>
        <v>0</v>
      </c>
      <c r="R268" s="74">
        <f t="shared" ca="1" si="51"/>
        <v>0</v>
      </c>
      <c r="S268" s="74">
        <f t="shared" ca="1" si="51"/>
        <v>0</v>
      </c>
      <c r="T268" s="74">
        <f t="shared" ca="1" si="51"/>
        <v>0</v>
      </c>
      <c r="U268" s="74">
        <f t="shared" ca="1" si="51"/>
        <v>0</v>
      </c>
      <c r="V268" s="74">
        <f t="shared" ca="1" si="51"/>
        <v>0</v>
      </c>
      <c r="W268" s="74">
        <f t="shared" ca="1" si="51"/>
        <v>0</v>
      </c>
      <c r="X268" s="74">
        <f t="shared" ca="1" si="51"/>
        <v>0</v>
      </c>
      <c r="Y268" s="74">
        <f t="shared" ca="1" si="51"/>
        <v>0</v>
      </c>
      <c r="Z268" s="74">
        <f t="shared" ca="1" si="51"/>
        <v>0</v>
      </c>
      <c r="AA268" s="73">
        <f t="shared" ca="1" si="53"/>
        <v>0</v>
      </c>
      <c r="AB268" s="93"/>
      <c r="AC268" s="75">
        <f ca="1">ROUND(IF($H268="Oui",0,SUMIFS(données!$C$33:$C$39,données!$A$33:$A$39,$I268)),2)</f>
        <v>0</v>
      </c>
      <c r="AD268" s="75" cm="1">
        <f t="array" aca="1" ref="AD268" ca="1">ROUND((SUMPRODUCT((données!$L$2:$R$2=$I268)*(données!$A$3:$A$17=J$1)*(données!$B$3:$B$17=J$2)*données!$L$3:$R$17)*$J268)+(SUMPRODUCT((données!$L$2:$R$2=$I268)*(données!$A$3:$A$17=K$1)*(données!$B$3:$B$17=K$2)*données!$L$3:$R$17)*$K268)+(SUMPRODUCT((données!$L$2:$R$2=$I268)*(données!$A$3:$A$17=L$1)*(données!$B$3:$B$17=L$2)*données!$L$3:$R$17)*$L268)+(SUMPRODUCT((données!$L$2:$R$2=$I268)*(données!$A$3:$A$17=M$1)*(données!$B$3:$B$17=M$2)*données!$L$3:$R$17)*$M268)+(SUMPRODUCT((données!$L$2:$R$2=$I268)*(données!$A$3:$A$17=N$1)*(données!$B$3:$B$17=N$2)*données!$L$3:$R$17)*$N268)+(SUMPRODUCT((données!$L$2:$R$2=$I268)*(données!$A$3:$A$17=O$1)*(données!$B$3:$B$17=O$2)*données!$L$3:$R$17)*$O268)+(SUMPRODUCT((données!$L$2:$R$2=$I268)*(données!$A$3:$A$17=P$1)*(données!$B$3:$B$17=Q$2)*données!$L$3:$R$17)*$P268)+(SUMPRODUCT((données!$L$2:$R$2=$I268)*(données!$A$3:$A$17=Q$1)*(données!$B$3:$B$17=Q$2)*données!$L$3:$R$17)*$Q268)+(SUMPRODUCT((données!$L$2:$R$2=$I268)*(données!$A$3:$A$17=R$1)*(données!$B$3:$B$17=R$2)*données!$L$3:$R$17)*$R268)+(SUMPRODUCT((données!$L$2:$R$2=$I268)*(données!$A$3:$A$17=S$1)*(données!$B$3:$B$17=S$2)*données!$L$3:$R$17)*$S268)+(SUMPRODUCT((données!$L$2:$R$2=$I268)*(données!$A$3:$A$17=T$1)*(données!$B$3:$B$17=T$2)*données!$L$3:$R$17)*$T268)+(SUMPRODUCT((données!$L$2:$R$2=$I268)*(données!$A$3:$A$17=U$1)*(données!$B$3:$B$17=U$2)*données!$L$3:$R$17)*$U268)+(SUMPRODUCT((données!$L$2:$R$2=$I268)*(données!$A$3:$A$17=V$1)*(données!$B$3:$B$17=V$2)*données!$L$3:$R$17)*$V268)+(SUMPRODUCT((données!$L$2:$R$2=$I268)*(données!$A$3:$A$17=W$1)*(données!$B$3:$B$17=W$2)*données!$L$3:$R$17)*$W268)+(SUMPRODUCT((données!$L$2:$R$2=$I268)*(données!$A$3:$A$17=AA$1)*(données!$B$3:$B$17=AA$2)*données!$L$3:$R$17)*$AA268),2)</f>
        <v>0</v>
      </c>
      <c r="AE268" s="75" cm="1">
        <f t="array" aca="1" ref="AE268" ca="1">IFERROR(_xlfn.XLOOKUP(AE$1,INDIRECT("'"&amp;$A268&amp;"'!$a:$a"),INDIRECT("'"&amp;$A268&amp;"'!$f:$f"),FALSE),0)</f>
        <v>0</v>
      </c>
      <c r="AF268" s="75">
        <f t="shared" ca="1" si="54"/>
        <v>0</v>
      </c>
      <c r="AG268" s="75">
        <f t="shared" ca="1" si="55"/>
        <v>0</v>
      </c>
      <c r="AH268" s="74" cm="1">
        <f t="array" aca="1" ref="AH268" ca="1">IFERROR(_xlfn.XLOOKUP(AH$1,INDIRECT("'"&amp;$A268&amp;"'!$A:$A"),INDIRECT("'"&amp;$A268&amp;"'!$b:$b"),FALSE),0)</f>
        <v>0</v>
      </c>
      <c r="AI268" s="74">
        <f ca="1">IFERROR(_xlfn.XLOOKUP($I268,données!$A$33:$A$39,données!$D$33:$D$39,0),0)</f>
        <v>0</v>
      </c>
      <c r="AJ268" s="74">
        <f ca="1">IFERROR(_xlfn.XLOOKUP($I268,données!$A$33:$A$39,données!$E$33:$E$39,0),0)</f>
        <v>0</v>
      </c>
      <c r="AK268" s="74">
        <f ca="1">IFERROR(_xlfn.XLOOKUP($I268,données!$A$33:$A$39,données!$F$33:$F$39,0),0)</f>
        <v>0</v>
      </c>
      <c r="AL268" s="74">
        <f ca="1">IFERROR(_xlfn.XLOOKUP($I268,données!$A$33:$A$39,données!$G$33:$G$39,0),0)</f>
        <v>0</v>
      </c>
      <c r="AM268" s="74">
        <f ca="1">IFERROR(_xlfn.XLOOKUP($I268,données!$A$33:$A$39,données!$H$33:$H$39,0),0)</f>
        <v>0</v>
      </c>
      <c r="AN268" s="74"/>
      <c r="AO268" s="74"/>
      <c r="AP268" s="71"/>
      <c r="AQ268" s="82"/>
    </row>
    <row r="269" spans="1:43" s="68" customFormat="1" ht="14" x14ac:dyDescent="0.2">
      <c r="A269" s="71">
        <f t="shared" si="29"/>
        <v>265</v>
      </c>
      <c r="B269" s="71">
        <f t="shared" ca="1" si="50"/>
        <v>0</v>
      </c>
      <c r="C269" s="71">
        <f t="shared" ca="1" si="50"/>
        <v>0</v>
      </c>
      <c r="D269" s="71">
        <f t="shared" ca="1" si="50"/>
        <v>0</v>
      </c>
      <c r="E269" s="71">
        <f t="shared" ca="1" si="50"/>
        <v>0</v>
      </c>
      <c r="F269" s="71">
        <f t="shared" ca="1" si="47"/>
        <v>0</v>
      </c>
      <c r="G269" s="89">
        <f t="shared" ca="1" si="50"/>
        <v>0</v>
      </c>
      <c r="H269" s="72" cm="1">
        <f t="array" aca="1" ref="H269" ca="1">IFERROR(_xlfn.XLOOKUP(H$1,INDIRECT("'"&amp;$A269&amp;"'!$A:$A"),INDIRECT("'"&amp;$A269&amp;"'!$b:$b"),FALSE),0)</f>
        <v>0</v>
      </c>
      <c r="I269" s="71" cm="1">
        <f t="array" aca="1" ref="I269" ca="1">IFERROR(IF($H269="Oui",_xlfn.XLOOKUP(I$2,INDIRECT("'"&amp;$A269&amp;"'!$A:$A"),INDIRECT("'"&amp;$A269&amp;"'!$b:$b"),FALSE),_xlfn.XLOOKUP(I$1,INDIRECT("'"&amp;$A269&amp;"'!$C$19:$C$25"),INDIRECT("'"&amp;$A269&amp;"'!$A$19:$A$25"),données!$A$39)),0)</f>
        <v>0</v>
      </c>
      <c r="J269" s="73">
        <f t="shared" ca="1" si="52"/>
        <v>0</v>
      </c>
      <c r="K269" s="74">
        <f t="shared" ca="1" si="51"/>
        <v>0</v>
      </c>
      <c r="L269" s="74">
        <f t="shared" ca="1" si="51"/>
        <v>0</v>
      </c>
      <c r="M269" s="74">
        <f t="shared" ca="1" si="51"/>
        <v>0</v>
      </c>
      <c r="N269" s="74">
        <f t="shared" ca="1" si="51"/>
        <v>0</v>
      </c>
      <c r="O269" s="74">
        <f t="shared" ca="1" si="51"/>
        <v>0</v>
      </c>
      <c r="P269" s="74">
        <f t="shared" ca="1" si="51"/>
        <v>0</v>
      </c>
      <c r="Q269" s="74">
        <f t="shared" ca="1" si="51"/>
        <v>0</v>
      </c>
      <c r="R269" s="74">
        <f t="shared" ca="1" si="51"/>
        <v>0</v>
      </c>
      <c r="S269" s="74">
        <f t="shared" ca="1" si="51"/>
        <v>0</v>
      </c>
      <c r="T269" s="74">
        <f t="shared" ca="1" si="51"/>
        <v>0</v>
      </c>
      <c r="U269" s="74">
        <f t="shared" ca="1" si="51"/>
        <v>0</v>
      </c>
      <c r="V269" s="74">
        <f t="shared" ca="1" si="51"/>
        <v>0</v>
      </c>
      <c r="W269" s="74">
        <f t="shared" ca="1" si="51"/>
        <v>0</v>
      </c>
      <c r="X269" s="74">
        <f t="shared" ca="1" si="51"/>
        <v>0</v>
      </c>
      <c r="Y269" s="74">
        <f t="shared" ca="1" si="51"/>
        <v>0</v>
      </c>
      <c r="Z269" s="74">
        <f t="shared" ca="1" si="51"/>
        <v>0</v>
      </c>
      <c r="AA269" s="73">
        <f t="shared" ca="1" si="53"/>
        <v>0</v>
      </c>
      <c r="AB269" s="93"/>
      <c r="AC269" s="75">
        <f ca="1">ROUND(IF($H269="Oui",0,SUMIFS(données!$C$33:$C$39,données!$A$33:$A$39,$I269)),2)</f>
        <v>0</v>
      </c>
      <c r="AD269" s="75" cm="1">
        <f t="array" aca="1" ref="AD269" ca="1">ROUND((SUMPRODUCT((données!$L$2:$R$2=$I269)*(données!$A$3:$A$17=J$1)*(données!$B$3:$B$17=J$2)*données!$L$3:$R$17)*$J269)+(SUMPRODUCT((données!$L$2:$R$2=$I269)*(données!$A$3:$A$17=K$1)*(données!$B$3:$B$17=K$2)*données!$L$3:$R$17)*$K269)+(SUMPRODUCT((données!$L$2:$R$2=$I269)*(données!$A$3:$A$17=L$1)*(données!$B$3:$B$17=L$2)*données!$L$3:$R$17)*$L269)+(SUMPRODUCT((données!$L$2:$R$2=$I269)*(données!$A$3:$A$17=M$1)*(données!$B$3:$B$17=M$2)*données!$L$3:$R$17)*$M269)+(SUMPRODUCT((données!$L$2:$R$2=$I269)*(données!$A$3:$A$17=N$1)*(données!$B$3:$B$17=N$2)*données!$L$3:$R$17)*$N269)+(SUMPRODUCT((données!$L$2:$R$2=$I269)*(données!$A$3:$A$17=O$1)*(données!$B$3:$B$17=O$2)*données!$L$3:$R$17)*$O269)+(SUMPRODUCT((données!$L$2:$R$2=$I269)*(données!$A$3:$A$17=P$1)*(données!$B$3:$B$17=Q$2)*données!$L$3:$R$17)*$P269)+(SUMPRODUCT((données!$L$2:$R$2=$I269)*(données!$A$3:$A$17=Q$1)*(données!$B$3:$B$17=Q$2)*données!$L$3:$R$17)*$Q269)+(SUMPRODUCT((données!$L$2:$R$2=$I269)*(données!$A$3:$A$17=R$1)*(données!$B$3:$B$17=R$2)*données!$L$3:$R$17)*$R269)+(SUMPRODUCT((données!$L$2:$R$2=$I269)*(données!$A$3:$A$17=S$1)*(données!$B$3:$B$17=S$2)*données!$L$3:$R$17)*$S269)+(SUMPRODUCT((données!$L$2:$R$2=$I269)*(données!$A$3:$A$17=T$1)*(données!$B$3:$B$17=T$2)*données!$L$3:$R$17)*$T269)+(SUMPRODUCT((données!$L$2:$R$2=$I269)*(données!$A$3:$A$17=U$1)*(données!$B$3:$B$17=U$2)*données!$L$3:$R$17)*$U269)+(SUMPRODUCT((données!$L$2:$R$2=$I269)*(données!$A$3:$A$17=V$1)*(données!$B$3:$B$17=V$2)*données!$L$3:$R$17)*$V269)+(SUMPRODUCT((données!$L$2:$R$2=$I269)*(données!$A$3:$A$17=W$1)*(données!$B$3:$B$17=W$2)*données!$L$3:$R$17)*$W269)+(SUMPRODUCT((données!$L$2:$R$2=$I269)*(données!$A$3:$A$17=AA$1)*(données!$B$3:$B$17=AA$2)*données!$L$3:$R$17)*$AA269),2)</f>
        <v>0</v>
      </c>
      <c r="AE269" s="75" cm="1">
        <f t="array" aca="1" ref="AE269" ca="1">IFERROR(_xlfn.XLOOKUP(AE$1,INDIRECT("'"&amp;$A269&amp;"'!$a:$a"),INDIRECT("'"&amp;$A269&amp;"'!$f:$f"),FALSE),0)</f>
        <v>0</v>
      </c>
      <c r="AF269" s="75">
        <f t="shared" ca="1" si="54"/>
        <v>0</v>
      </c>
      <c r="AG269" s="75">
        <f t="shared" ca="1" si="55"/>
        <v>0</v>
      </c>
      <c r="AH269" s="74" cm="1">
        <f t="array" aca="1" ref="AH269" ca="1">IFERROR(_xlfn.XLOOKUP(AH$1,INDIRECT("'"&amp;$A269&amp;"'!$A:$A"),INDIRECT("'"&amp;$A269&amp;"'!$b:$b"),FALSE),0)</f>
        <v>0</v>
      </c>
      <c r="AI269" s="74">
        <f ca="1">IFERROR(_xlfn.XLOOKUP($I269,données!$A$33:$A$39,données!$D$33:$D$39,0),0)</f>
        <v>0</v>
      </c>
      <c r="AJ269" s="74">
        <f ca="1">IFERROR(_xlfn.XLOOKUP($I269,données!$A$33:$A$39,données!$E$33:$E$39,0),0)</f>
        <v>0</v>
      </c>
      <c r="AK269" s="74">
        <f ca="1">IFERROR(_xlfn.XLOOKUP($I269,données!$A$33:$A$39,données!$F$33:$F$39,0),0)</f>
        <v>0</v>
      </c>
      <c r="AL269" s="74">
        <f ca="1">IFERROR(_xlfn.XLOOKUP($I269,données!$A$33:$A$39,données!$G$33:$G$39,0),0)</f>
        <v>0</v>
      </c>
      <c r="AM269" s="74">
        <f ca="1">IFERROR(_xlfn.XLOOKUP($I269,données!$A$33:$A$39,données!$H$33:$H$39,0),0)</f>
        <v>0</v>
      </c>
      <c r="AN269" s="74"/>
      <c r="AO269" s="74"/>
      <c r="AP269" s="71"/>
      <c r="AQ269" s="82"/>
    </row>
    <row r="270" spans="1:43" s="68" customFormat="1" ht="14" x14ac:dyDescent="0.2">
      <c r="A270" s="71">
        <f t="shared" si="29"/>
        <v>266</v>
      </c>
      <c r="B270" s="71">
        <f t="shared" ca="1" si="50"/>
        <v>0</v>
      </c>
      <c r="C270" s="71">
        <f t="shared" ca="1" si="50"/>
        <v>0</v>
      </c>
      <c r="D270" s="71">
        <f t="shared" ca="1" si="50"/>
        <v>0</v>
      </c>
      <c r="E270" s="71">
        <f t="shared" ca="1" si="50"/>
        <v>0</v>
      </c>
      <c r="F270" s="71">
        <f t="shared" ca="1" si="47"/>
        <v>0</v>
      </c>
      <c r="G270" s="89">
        <f t="shared" ca="1" si="50"/>
        <v>0</v>
      </c>
      <c r="H270" s="72" cm="1">
        <f t="array" aca="1" ref="H270" ca="1">IFERROR(_xlfn.XLOOKUP(H$1,INDIRECT("'"&amp;$A270&amp;"'!$A:$A"),INDIRECT("'"&amp;$A270&amp;"'!$b:$b"),FALSE),0)</f>
        <v>0</v>
      </c>
      <c r="I270" s="71" cm="1">
        <f t="array" aca="1" ref="I270" ca="1">IFERROR(IF($H270="Oui",_xlfn.XLOOKUP(I$2,INDIRECT("'"&amp;$A270&amp;"'!$A:$A"),INDIRECT("'"&amp;$A270&amp;"'!$b:$b"),FALSE),_xlfn.XLOOKUP(I$1,INDIRECT("'"&amp;$A270&amp;"'!$C$19:$C$25"),INDIRECT("'"&amp;$A270&amp;"'!$A$19:$A$25"),données!$A$39)),0)</f>
        <v>0</v>
      </c>
      <c r="J270" s="73">
        <f t="shared" ca="1" si="52"/>
        <v>0</v>
      </c>
      <c r="K270" s="74">
        <f t="shared" ca="1" si="51"/>
        <v>0</v>
      </c>
      <c r="L270" s="74">
        <f t="shared" ca="1" si="51"/>
        <v>0</v>
      </c>
      <c r="M270" s="74">
        <f t="shared" ca="1" si="51"/>
        <v>0</v>
      </c>
      <c r="N270" s="74">
        <f t="shared" ca="1" si="51"/>
        <v>0</v>
      </c>
      <c r="O270" s="74">
        <f t="shared" ca="1" si="51"/>
        <v>0</v>
      </c>
      <c r="P270" s="74">
        <f t="shared" ca="1" si="51"/>
        <v>0</v>
      </c>
      <c r="Q270" s="74">
        <f t="shared" ca="1" si="51"/>
        <v>0</v>
      </c>
      <c r="R270" s="74">
        <f t="shared" ca="1" si="51"/>
        <v>0</v>
      </c>
      <c r="S270" s="74">
        <f t="shared" ca="1" si="51"/>
        <v>0</v>
      </c>
      <c r="T270" s="74">
        <f t="shared" ca="1" si="51"/>
        <v>0</v>
      </c>
      <c r="U270" s="74">
        <f t="shared" ca="1" si="51"/>
        <v>0</v>
      </c>
      <c r="V270" s="74">
        <f t="shared" ca="1" si="51"/>
        <v>0</v>
      </c>
      <c r="W270" s="74">
        <f t="shared" ca="1" si="51"/>
        <v>0</v>
      </c>
      <c r="X270" s="74">
        <f t="shared" ca="1" si="51"/>
        <v>0</v>
      </c>
      <c r="Y270" s="74">
        <f t="shared" ca="1" si="51"/>
        <v>0</v>
      </c>
      <c r="Z270" s="74">
        <f t="shared" ca="1" si="51"/>
        <v>0</v>
      </c>
      <c r="AA270" s="73">
        <f t="shared" ca="1" si="53"/>
        <v>0</v>
      </c>
      <c r="AB270" s="93"/>
      <c r="AC270" s="75">
        <f ca="1">ROUND(IF($H270="Oui",0,SUMIFS(données!$C$33:$C$39,données!$A$33:$A$39,$I270)),2)</f>
        <v>0</v>
      </c>
      <c r="AD270" s="75" cm="1">
        <f t="array" aca="1" ref="AD270" ca="1">ROUND((SUMPRODUCT((données!$L$2:$R$2=$I270)*(données!$A$3:$A$17=J$1)*(données!$B$3:$B$17=J$2)*données!$L$3:$R$17)*$J270)+(SUMPRODUCT((données!$L$2:$R$2=$I270)*(données!$A$3:$A$17=K$1)*(données!$B$3:$B$17=K$2)*données!$L$3:$R$17)*$K270)+(SUMPRODUCT((données!$L$2:$R$2=$I270)*(données!$A$3:$A$17=L$1)*(données!$B$3:$B$17=L$2)*données!$L$3:$R$17)*$L270)+(SUMPRODUCT((données!$L$2:$R$2=$I270)*(données!$A$3:$A$17=M$1)*(données!$B$3:$B$17=M$2)*données!$L$3:$R$17)*$M270)+(SUMPRODUCT((données!$L$2:$R$2=$I270)*(données!$A$3:$A$17=N$1)*(données!$B$3:$B$17=N$2)*données!$L$3:$R$17)*$N270)+(SUMPRODUCT((données!$L$2:$R$2=$I270)*(données!$A$3:$A$17=O$1)*(données!$B$3:$B$17=O$2)*données!$L$3:$R$17)*$O270)+(SUMPRODUCT((données!$L$2:$R$2=$I270)*(données!$A$3:$A$17=P$1)*(données!$B$3:$B$17=Q$2)*données!$L$3:$R$17)*$P270)+(SUMPRODUCT((données!$L$2:$R$2=$I270)*(données!$A$3:$A$17=Q$1)*(données!$B$3:$B$17=Q$2)*données!$L$3:$R$17)*$Q270)+(SUMPRODUCT((données!$L$2:$R$2=$I270)*(données!$A$3:$A$17=R$1)*(données!$B$3:$B$17=R$2)*données!$L$3:$R$17)*$R270)+(SUMPRODUCT((données!$L$2:$R$2=$I270)*(données!$A$3:$A$17=S$1)*(données!$B$3:$B$17=S$2)*données!$L$3:$R$17)*$S270)+(SUMPRODUCT((données!$L$2:$R$2=$I270)*(données!$A$3:$A$17=T$1)*(données!$B$3:$B$17=T$2)*données!$L$3:$R$17)*$T270)+(SUMPRODUCT((données!$L$2:$R$2=$I270)*(données!$A$3:$A$17=U$1)*(données!$B$3:$B$17=U$2)*données!$L$3:$R$17)*$U270)+(SUMPRODUCT((données!$L$2:$R$2=$I270)*(données!$A$3:$A$17=V$1)*(données!$B$3:$B$17=V$2)*données!$L$3:$R$17)*$V270)+(SUMPRODUCT((données!$L$2:$R$2=$I270)*(données!$A$3:$A$17=W$1)*(données!$B$3:$B$17=W$2)*données!$L$3:$R$17)*$W270)+(SUMPRODUCT((données!$L$2:$R$2=$I270)*(données!$A$3:$A$17=AA$1)*(données!$B$3:$B$17=AA$2)*données!$L$3:$R$17)*$AA270),2)</f>
        <v>0</v>
      </c>
      <c r="AE270" s="75" cm="1">
        <f t="array" aca="1" ref="AE270" ca="1">IFERROR(_xlfn.XLOOKUP(AE$1,INDIRECT("'"&amp;$A270&amp;"'!$a:$a"),INDIRECT("'"&amp;$A270&amp;"'!$f:$f"),FALSE),0)</f>
        <v>0</v>
      </c>
      <c r="AF270" s="75">
        <f t="shared" ca="1" si="54"/>
        <v>0</v>
      </c>
      <c r="AG270" s="75">
        <f t="shared" ca="1" si="55"/>
        <v>0</v>
      </c>
      <c r="AH270" s="74" cm="1">
        <f t="array" aca="1" ref="AH270" ca="1">IFERROR(_xlfn.XLOOKUP(AH$1,INDIRECT("'"&amp;$A270&amp;"'!$A:$A"),INDIRECT("'"&amp;$A270&amp;"'!$b:$b"),FALSE),0)</f>
        <v>0</v>
      </c>
      <c r="AI270" s="74">
        <f ca="1">IFERROR(_xlfn.XLOOKUP($I270,données!$A$33:$A$39,données!$D$33:$D$39,0),0)</f>
        <v>0</v>
      </c>
      <c r="AJ270" s="74">
        <f ca="1">IFERROR(_xlfn.XLOOKUP($I270,données!$A$33:$A$39,données!$E$33:$E$39,0),0)</f>
        <v>0</v>
      </c>
      <c r="AK270" s="74">
        <f ca="1">IFERROR(_xlfn.XLOOKUP($I270,données!$A$33:$A$39,données!$F$33:$F$39,0),0)</f>
        <v>0</v>
      </c>
      <c r="AL270" s="74">
        <f ca="1">IFERROR(_xlfn.XLOOKUP($I270,données!$A$33:$A$39,données!$G$33:$G$39,0),0)</f>
        <v>0</v>
      </c>
      <c r="AM270" s="74">
        <f ca="1">IFERROR(_xlfn.XLOOKUP($I270,données!$A$33:$A$39,données!$H$33:$H$39,0),0)</f>
        <v>0</v>
      </c>
      <c r="AN270" s="74"/>
      <c r="AO270" s="74"/>
      <c r="AP270" s="71"/>
      <c r="AQ270" s="82"/>
    </row>
    <row r="271" spans="1:43" s="68" customFormat="1" ht="14" x14ac:dyDescent="0.2">
      <c r="A271" s="71">
        <f t="shared" si="29"/>
        <v>267</v>
      </c>
      <c r="B271" s="71">
        <f t="shared" ca="1" si="50"/>
        <v>0</v>
      </c>
      <c r="C271" s="71">
        <f t="shared" ca="1" si="50"/>
        <v>0</v>
      </c>
      <c r="D271" s="71">
        <f t="shared" ca="1" si="50"/>
        <v>0</v>
      </c>
      <c r="E271" s="71">
        <f t="shared" ca="1" si="50"/>
        <v>0</v>
      </c>
      <c r="F271" s="71">
        <f t="shared" ca="1" si="47"/>
        <v>0</v>
      </c>
      <c r="G271" s="89">
        <f t="shared" ca="1" si="50"/>
        <v>0</v>
      </c>
      <c r="H271" s="72" cm="1">
        <f t="array" aca="1" ref="H271" ca="1">IFERROR(_xlfn.XLOOKUP(H$1,INDIRECT("'"&amp;$A271&amp;"'!$A:$A"),INDIRECT("'"&amp;$A271&amp;"'!$b:$b"),FALSE),0)</f>
        <v>0</v>
      </c>
      <c r="I271" s="71" cm="1">
        <f t="array" aca="1" ref="I271" ca="1">IFERROR(IF($H271="Oui",_xlfn.XLOOKUP(I$2,INDIRECT("'"&amp;$A271&amp;"'!$A:$A"),INDIRECT("'"&amp;$A271&amp;"'!$b:$b"),FALSE),_xlfn.XLOOKUP(I$1,INDIRECT("'"&amp;$A271&amp;"'!$C$19:$C$25"),INDIRECT("'"&amp;$A271&amp;"'!$A$19:$A$25"),données!$A$39)),0)</f>
        <v>0</v>
      </c>
      <c r="J271" s="73">
        <f t="shared" ca="1" si="52"/>
        <v>0</v>
      </c>
      <c r="K271" s="74">
        <f t="shared" ca="1" si="51"/>
        <v>0</v>
      </c>
      <c r="L271" s="74">
        <f t="shared" ca="1" si="51"/>
        <v>0</v>
      </c>
      <c r="M271" s="74">
        <f t="shared" ca="1" si="51"/>
        <v>0</v>
      </c>
      <c r="N271" s="74">
        <f t="shared" ca="1" si="51"/>
        <v>0</v>
      </c>
      <c r="O271" s="74">
        <f t="shared" ca="1" si="51"/>
        <v>0</v>
      </c>
      <c r="P271" s="74">
        <f t="shared" ca="1" si="51"/>
        <v>0</v>
      </c>
      <c r="Q271" s="74">
        <f t="shared" ca="1" si="51"/>
        <v>0</v>
      </c>
      <c r="R271" s="74">
        <f t="shared" ca="1" si="51"/>
        <v>0</v>
      </c>
      <c r="S271" s="74">
        <f t="shared" ca="1" si="51"/>
        <v>0</v>
      </c>
      <c r="T271" s="74">
        <f t="shared" ca="1" si="51"/>
        <v>0</v>
      </c>
      <c r="U271" s="74">
        <f t="shared" ca="1" si="51"/>
        <v>0</v>
      </c>
      <c r="V271" s="74">
        <f t="shared" ca="1" si="51"/>
        <v>0</v>
      </c>
      <c r="W271" s="74">
        <f t="shared" ca="1" si="51"/>
        <v>0</v>
      </c>
      <c r="X271" s="74">
        <f t="shared" ca="1" si="51"/>
        <v>0</v>
      </c>
      <c r="Y271" s="74">
        <f t="shared" ca="1" si="51"/>
        <v>0</v>
      </c>
      <c r="Z271" s="74">
        <f t="shared" ca="1" si="51"/>
        <v>0</v>
      </c>
      <c r="AA271" s="73">
        <f t="shared" ca="1" si="53"/>
        <v>0</v>
      </c>
      <c r="AB271" s="93"/>
      <c r="AC271" s="75">
        <f ca="1">ROUND(IF($H271="Oui",0,SUMIFS(données!$C$33:$C$39,données!$A$33:$A$39,$I271)),2)</f>
        <v>0</v>
      </c>
      <c r="AD271" s="75" cm="1">
        <f t="array" aca="1" ref="AD271" ca="1">ROUND((SUMPRODUCT((données!$L$2:$R$2=$I271)*(données!$A$3:$A$17=J$1)*(données!$B$3:$B$17=J$2)*données!$L$3:$R$17)*$J271)+(SUMPRODUCT((données!$L$2:$R$2=$I271)*(données!$A$3:$A$17=K$1)*(données!$B$3:$B$17=K$2)*données!$L$3:$R$17)*$K271)+(SUMPRODUCT((données!$L$2:$R$2=$I271)*(données!$A$3:$A$17=L$1)*(données!$B$3:$B$17=L$2)*données!$L$3:$R$17)*$L271)+(SUMPRODUCT((données!$L$2:$R$2=$I271)*(données!$A$3:$A$17=M$1)*(données!$B$3:$B$17=M$2)*données!$L$3:$R$17)*$M271)+(SUMPRODUCT((données!$L$2:$R$2=$I271)*(données!$A$3:$A$17=N$1)*(données!$B$3:$B$17=N$2)*données!$L$3:$R$17)*$N271)+(SUMPRODUCT((données!$L$2:$R$2=$I271)*(données!$A$3:$A$17=O$1)*(données!$B$3:$B$17=O$2)*données!$L$3:$R$17)*$O271)+(SUMPRODUCT((données!$L$2:$R$2=$I271)*(données!$A$3:$A$17=P$1)*(données!$B$3:$B$17=Q$2)*données!$L$3:$R$17)*$P271)+(SUMPRODUCT((données!$L$2:$R$2=$I271)*(données!$A$3:$A$17=Q$1)*(données!$B$3:$B$17=Q$2)*données!$L$3:$R$17)*$Q271)+(SUMPRODUCT((données!$L$2:$R$2=$I271)*(données!$A$3:$A$17=R$1)*(données!$B$3:$B$17=R$2)*données!$L$3:$R$17)*$R271)+(SUMPRODUCT((données!$L$2:$R$2=$I271)*(données!$A$3:$A$17=S$1)*(données!$B$3:$B$17=S$2)*données!$L$3:$R$17)*$S271)+(SUMPRODUCT((données!$L$2:$R$2=$I271)*(données!$A$3:$A$17=T$1)*(données!$B$3:$B$17=T$2)*données!$L$3:$R$17)*$T271)+(SUMPRODUCT((données!$L$2:$R$2=$I271)*(données!$A$3:$A$17=U$1)*(données!$B$3:$B$17=U$2)*données!$L$3:$R$17)*$U271)+(SUMPRODUCT((données!$L$2:$R$2=$I271)*(données!$A$3:$A$17=V$1)*(données!$B$3:$B$17=V$2)*données!$L$3:$R$17)*$V271)+(SUMPRODUCT((données!$L$2:$R$2=$I271)*(données!$A$3:$A$17=W$1)*(données!$B$3:$B$17=W$2)*données!$L$3:$R$17)*$W271)+(SUMPRODUCT((données!$L$2:$R$2=$I271)*(données!$A$3:$A$17=AA$1)*(données!$B$3:$B$17=AA$2)*données!$L$3:$R$17)*$AA271),2)</f>
        <v>0</v>
      </c>
      <c r="AE271" s="75" cm="1">
        <f t="array" aca="1" ref="AE271" ca="1">IFERROR(_xlfn.XLOOKUP(AE$1,INDIRECT("'"&amp;$A271&amp;"'!$a:$a"),INDIRECT("'"&amp;$A271&amp;"'!$f:$f"),FALSE),0)</f>
        <v>0</v>
      </c>
      <c r="AF271" s="75">
        <f t="shared" ca="1" si="54"/>
        <v>0</v>
      </c>
      <c r="AG271" s="75">
        <f t="shared" ca="1" si="55"/>
        <v>0</v>
      </c>
      <c r="AH271" s="74" cm="1">
        <f t="array" aca="1" ref="AH271" ca="1">IFERROR(_xlfn.XLOOKUP(AH$1,INDIRECT("'"&amp;$A271&amp;"'!$A:$A"),INDIRECT("'"&amp;$A271&amp;"'!$b:$b"),FALSE),0)</f>
        <v>0</v>
      </c>
      <c r="AI271" s="74">
        <f ca="1">IFERROR(_xlfn.XLOOKUP($I271,données!$A$33:$A$39,données!$D$33:$D$39,0),0)</f>
        <v>0</v>
      </c>
      <c r="AJ271" s="74">
        <f ca="1">IFERROR(_xlfn.XLOOKUP($I271,données!$A$33:$A$39,données!$E$33:$E$39,0),0)</f>
        <v>0</v>
      </c>
      <c r="AK271" s="74">
        <f ca="1">IFERROR(_xlfn.XLOOKUP($I271,données!$A$33:$A$39,données!$F$33:$F$39,0),0)</f>
        <v>0</v>
      </c>
      <c r="AL271" s="74">
        <f ca="1">IFERROR(_xlfn.XLOOKUP($I271,données!$A$33:$A$39,données!$G$33:$G$39,0),0)</f>
        <v>0</v>
      </c>
      <c r="AM271" s="74">
        <f ca="1">IFERROR(_xlfn.XLOOKUP($I271,données!$A$33:$A$39,données!$H$33:$H$39,0),0)</f>
        <v>0</v>
      </c>
      <c r="AN271" s="74"/>
      <c r="AO271" s="74"/>
      <c r="AP271" s="71"/>
      <c r="AQ271" s="82"/>
    </row>
    <row r="272" spans="1:43" s="68" customFormat="1" ht="14" x14ac:dyDescent="0.2">
      <c r="A272" s="71">
        <f t="shared" si="29"/>
        <v>268</v>
      </c>
      <c r="B272" s="71">
        <f t="shared" ca="1" si="50"/>
        <v>0</v>
      </c>
      <c r="C272" s="71">
        <f t="shared" ca="1" si="50"/>
        <v>0</v>
      </c>
      <c r="D272" s="71">
        <f t="shared" ca="1" si="50"/>
        <v>0</v>
      </c>
      <c r="E272" s="71">
        <f t="shared" ca="1" si="50"/>
        <v>0</v>
      </c>
      <c r="F272" s="71">
        <f t="shared" ca="1" si="47"/>
        <v>0</v>
      </c>
      <c r="G272" s="89">
        <f t="shared" ca="1" si="50"/>
        <v>0</v>
      </c>
      <c r="H272" s="72" cm="1">
        <f t="array" aca="1" ref="H272" ca="1">IFERROR(_xlfn.XLOOKUP(H$1,INDIRECT("'"&amp;$A272&amp;"'!$A:$A"),INDIRECT("'"&amp;$A272&amp;"'!$b:$b"),FALSE),0)</f>
        <v>0</v>
      </c>
      <c r="I272" s="71" cm="1">
        <f t="array" aca="1" ref="I272" ca="1">IFERROR(IF($H272="Oui",_xlfn.XLOOKUP(I$2,INDIRECT("'"&amp;$A272&amp;"'!$A:$A"),INDIRECT("'"&amp;$A272&amp;"'!$b:$b"),FALSE),_xlfn.XLOOKUP(I$1,INDIRECT("'"&amp;$A272&amp;"'!$C$19:$C$25"),INDIRECT("'"&amp;$A272&amp;"'!$A$19:$A$25"),données!$A$39)),0)</f>
        <v>0</v>
      </c>
      <c r="J272" s="73">
        <f t="shared" ca="1" si="52"/>
        <v>0</v>
      </c>
      <c r="K272" s="74">
        <f t="shared" ca="1" si="51"/>
        <v>0</v>
      </c>
      <c r="L272" s="74">
        <f t="shared" ca="1" si="51"/>
        <v>0</v>
      </c>
      <c r="M272" s="74">
        <f t="shared" ca="1" si="51"/>
        <v>0</v>
      </c>
      <c r="N272" s="74">
        <f t="shared" ca="1" si="51"/>
        <v>0</v>
      </c>
      <c r="O272" s="74">
        <f t="shared" ca="1" si="51"/>
        <v>0</v>
      </c>
      <c r="P272" s="74">
        <f t="shared" ca="1" si="51"/>
        <v>0</v>
      </c>
      <c r="Q272" s="74">
        <f t="shared" ca="1" si="51"/>
        <v>0</v>
      </c>
      <c r="R272" s="74">
        <f t="shared" ca="1" si="51"/>
        <v>0</v>
      </c>
      <c r="S272" s="74">
        <f t="shared" ca="1" si="51"/>
        <v>0</v>
      </c>
      <c r="T272" s="74">
        <f t="shared" ca="1" si="51"/>
        <v>0</v>
      </c>
      <c r="U272" s="74">
        <f t="shared" ca="1" si="51"/>
        <v>0</v>
      </c>
      <c r="V272" s="74">
        <f t="shared" ca="1" si="51"/>
        <v>0</v>
      </c>
      <c r="W272" s="74">
        <f t="shared" ca="1" si="51"/>
        <v>0</v>
      </c>
      <c r="X272" s="74">
        <f t="shared" ca="1" si="51"/>
        <v>0</v>
      </c>
      <c r="Y272" s="74">
        <f t="shared" ca="1" si="51"/>
        <v>0</v>
      </c>
      <c r="Z272" s="74">
        <f t="shared" ca="1" si="51"/>
        <v>0</v>
      </c>
      <c r="AA272" s="73">
        <f t="shared" ca="1" si="53"/>
        <v>0</v>
      </c>
      <c r="AB272" s="93"/>
      <c r="AC272" s="75">
        <f ca="1">ROUND(IF($H272="Oui",0,SUMIFS(données!$C$33:$C$39,données!$A$33:$A$39,$I272)),2)</f>
        <v>0</v>
      </c>
      <c r="AD272" s="75" cm="1">
        <f t="array" aca="1" ref="AD272" ca="1">ROUND((SUMPRODUCT((données!$L$2:$R$2=$I272)*(données!$A$3:$A$17=J$1)*(données!$B$3:$B$17=J$2)*données!$L$3:$R$17)*$J272)+(SUMPRODUCT((données!$L$2:$R$2=$I272)*(données!$A$3:$A$17=K$1)*(données!$B$3:$B$17=K$2)*données!$L$3:$R$17)*$K272)+(SUMPRODUCT((données!$L$2:$R$2=$I272)*(données!$A$3:$A$17=L$1)*(données!$B$3:$B$17=L$2)*données!$L$3:$R$17)*$L272)+(SUMPRODUCT((données!$L$2:$R$2=$I272)*(données!$A$3:$A$17=M$1)*(données!$B$3:$B$17=M$2)*données!$L$3:$R$17)*$M272)+(SUMPRODUCT((données!$L$2:$R$2=$I272)*(données!$A$3:$A$17=N$1)*(données!$B$3:$B$17=N$2)*données!$L$3:$R$17)*$N272)+(SUMPRODUCT((données!$L$2:$R$2=$I272)*(données!$A$3:$A$17=O$1)*(données!$B$3:$B$17=O$2)*données!$L$3:$R$17)*$O272)+(SUMPRODUCT((données!$L$2:$R$2=$I272)*(données!$A$3:$A$17=P$1)*(données!$B$3:$B$17=Q$2)*données!$L$3:$R$17)*$P272)+(SUMPRODUCT((données!$L$2:$R$2=$I272)*(données!$A$3:$A$17=Q$1)*(données!$B$3:$B$17=Q$2)*données!$L$3:$R$17)*$Q272)+(SUMPRODUCT((données!$L$2:$R$2=$I272)*(données!$A$3:$A$17=R$1)*(données!$B$3:$B$17=R$2)*données!$L$3:$R$17)*$R272)+(SUMPRODUCT((données!$L$2:$R$2=$I272)*(données!$A$3:$A$17=S$1)*(données!$B$3:$B$17=S$2)*données!$L$3:$R$17)*$S272)+(SUMPRODUCT((données!$L$2:$R$2=$I272)*(données!$A$3:$A$17=T$1)*(données!$B$3:$B$17=T$2)*données!$L$3:$R$17)*$T272)+(SUMPRODUCT((données!$L$2:$R$2=$I272)*(données!$A$3:$A$17=U$1)*(données!$B$3:$B$17=U$2)*données!$L$3:$R$17)*$U272)+(SUMPRODUCT((données!$L$2:$R$2=$I272)*(données!$A$3:$A$17=V$1)*(données!$B$3:$B$17=V$2)*données!$L$3:$R$17)*$V272)+(SUMPRODUCT((données!$L$2:$R$2=$I272)*(données!$A$3:$A$17=W$1)*(données!$B$3:$B$17=W$2)*données!$L$3:$R$17)*$W272)+(SUMPRODUCT((données!$L$2:$R$2=$I272)*(données!$A$3:$A$17=AA$1)*(données!$B$3:$B$17=AA$2)*données!$L$3:$R$17)*$AA272),2)</f>
        <v>0</v>
      </c>
      <c r="AE272" s="75" cm="1">
        <f t="array" aca="1" ref="AE272" ca="1">IFERROR(_xlfn.XLOOKUP(AE$1,INDIRECT("'"&amp;$A272&amp;"'!$a:$a"),INDIRECT("'"&amp;$A272&amp;"'!$f:$f"),FALSE),0)</f>
        <v>0</v>
      </c>
      <c r="AF272" s="75">
        <f t="shared" ca="1" si="54"/>
        <v>0</v>
      </c>
      <c r="AG272" s="75">
        <f t="shared" ca="1" si="55"/>
        <v>0</v>
      </c>
      <c r="AH272" s="74" cm="1">
        <f t="array" aca="1" ref="AH272" ca="1">IFERROR(_xlfn.XLOOKUP(AH$1,INDIRECT("'"&amp;$A272&amp;"'!$A:$A"),INDIRECT("'"&amp;$A272&amp;"'!$b:$b"),FALSE),0)</f>
        <v>0</v>
      </c>
      <c r="AI272" s="74">
        <f ca="1">IFERROR(_xlfn.XLOOKUP($I272,données!$A$33:$A$39,données!$D$33:$D$39,0),0)</f>
        <v>0</v>
      </c>
      <c r="AJ272" s="74">
        <f ca="1">IFERROR(_xlfn.XLOOKUP($I272,données!$A$33:$A$39,données!$E$33:$E$39,0),0)</f>
        <v>0</v>
      </c>
      <c r="AK272" s="74">
        <f ca="1">IFERROR(_xlfn.XLOOKUP($I272,données!$A$33:$A$39,données!$F$33:$F$39,0),0)</f>
        <v>0</v>
      </c>
      <c r="AL272" s="74">
        <f ca="1">IFERROR(_xlfn.XLOOKUP($I272,données!$A$33:$A$39,données!$G$33:$G$39,0),0)</f>
        <v>0</v>
      </c>
      <c r="AM272" s="74">
        <f ca="1">IFERROR(_xlfn.XLOOKUP($I272,données!$A$33:$A$39,données!$H$33:$H$39,0),0)</f>
        <v>0</v>
      </c>
      <c r="AN272" s="74"/>
      <c r="AO272" s="74"/>
      <c r="AP272" s="71"/>
      <c r="AQ272" s="82"/>
    </row>
    <row r="273" spans="1:43" s="68" customFormat="1" ht="14" x14ac:dyDescent="0.2">
      <c r="A273" s="71">
        <f t="shared" si="29"/>
        <v>269</v>
      </c>
      <c r="B273" s="71">
        <f t="shared" ca="1" si="50"/>
        <v>0</v>
      </c>
      <c r="C273" s="71">
        <f t="shared" ca="1" si="50"/>
        <v>0</v>
      </c>
      <c r="D273" s="71">
        <f t="shared" ca="1" si="50"/>
        <v>0</v>
      </c>
      <c r="E273" s="71">
        <f t="shared" ca="1" si="50"/>
        <v>0</v>
      </c>
      <c r="F273" s="71">
        <f t="shared" ca="1" si="47"/>
        <v>0</v>
      </c>
      <c r="G273" s="89">
        <f t="shared" ca="1" si="50"/>
        <v>0</v>
      </c>
      <c r="H273" s="72" cm="1">
        <f t="array" aca="1" ref="H273" ca="1">IFERROR(_xlfn.XLOOKUP(H$1,INDIRECT("'"&amp;$A273&amp;"'!$A:$A"),INDIRECT("'"&amp;$A273&amp;"'!$b:$b"),FALSE),0)</f>
        <v>0</v>
      </c>
      <c r="I273" s="71" cm="1">
        <f t="array" aca="1" ref="I273" ca="1">IFERROR(IF($H273="Oui",_xlfn.XLOOKUP(I$2,INDIRECT("'"&amp;$A273&amp;"'!$A:$A"),INDIRECT("'"&amp;$A273&amp;"'!$b:$b"),FALSE),_xlfn.XLOOKUP(I$1,INDIRECT("'"&amp;$A273&amp;"'!$C$19:$C$25"),INDIRECT("'"&amp;$A273&amp;"'!$A$19:$A$25"),données!$A$39)),0)</f>
        <v>0</v>
      </c>
      <c r="J273" s="73">
        <f t="shared" ca="1" si="52"/>
        <v>0</v>
      </c>
      <c r="K273" s="74">
        <f t="shared" ca="1" si="51"/>
        <v>0</v>
      </c>
      <c r="L273" s="74">
        <f t="shared" ca="1" si="51"/>
        <v>0</v>
      </c>
      <c r="M273" s="74">
        <f t="shared" ca="1" si="51"/>
        <v>0</v>
      </c>
      <c r="N273" s="74">
        <f t="shared" ca="1" si="51"/>
        <v>0</v>
      </c>
      <c r="O273" s="74">
        <f t="shared" ca="1" si="51"/>
        <v>0</v>
      </c>
      <c r="P273" s="74">
        <f t="shared" ca="1" si="51"/>
        <v>0</v>
      </c>
      <c r="Q273" s="74">
        <f t="shared" ca="1" si="51"/>
        <v>0</v>
      </c>
      <c r="R273" s="74">
        <f t="shared" ca="1" si="51"/>
        <v>0</v>
      </c>
      <c r="S273" s="74">
        <f t="shared" ca="1" si="51"/>
        <v>0</v>
      </c>
      <c r="T273" s="74">
        <f t="shared" ca="1" si="51"/>
        <v>0</v>
      </c>
      <c r="U273" s="74">
        <f t="shared" ca="1" si="51"/>
        <v>0</v>
      </c>
      <c r="V273" s="74">
        <f t="shared" ca="1" si="51"/>
        <v>0</v>
      </c>
      <c r="W273" s="74">
        <f t="shared" ca="1" si="51"/>
        <v>0</v>
      </c>
      <c r="X273" s="74">
        <f t="shared" ca="1" si="51"/>
        <v>0</v>
      </c>
      <c r="Y273" s="74">
        <f t="shared" ca="1" si="51"/>
        <v>0</v>
      </c>
      <c r="Z273" s="74">
        <f t="shared" ca="1" si="51"/>
        <v>0</v>
      </c>
      <c r="AA273" s="73">
        <f t="shared" ca="1" si="53"/>
        <v>0</v>
      </c>
      <c r="AB273" s="93"/>
      <c r="AC273" s="75">
        <f ca="1">ROUND(IF($H273="Oui",0,SUMIFS(données!$C$33:$C$39,données!$A$33:$A$39,$I273)),2)</f>
        <v>0</v>
      </c>
      <c r="AD273" s="75" cm="1">
        <f t="array" aca="1" ref="AD273" ca="1">ROUND((SUMPRODUCT((données!$L$2:$R$2=$I273)*(données!$A$3:$A$17=J$1)*(données!$B$3:$B$17=J$2)*données!$L$3:$R$17)*$J273)+(SUMPRODUCT((données!$L$2:$R$2=$I273)*(données!$A$3:$A$17=K$1)*(données!$B$3:$B$17=K$2)*données!$L$3:$R$17)*$K273)+(SUMPRODUCT((données!$L$2:$R$2=$I273)*(données!$A$3:$A$17=L$1)*(données!$B$3:$B$17=L$2)*données!$L$3:$R$17)*$L273)+(SUMPRODUCT((données!$L$2:$R$2=$I273)*(données!$A$3:$A$17=M$1)*(données!$B$3:$B$17=M$2)*données!$L$3:$R$17)*$M273)+(SUMPRODUCT((données!$L$2:$R$2=$I273)*(données!$A$3:$A$17=N$1)*(données!$B$3:$B$17=N$2)*données!$L$3:$R$17)*$N273)+(SUMPRODUCT((données!$L$2:$R$2=$I273)*(données!$A$3:$A$17=O$1)*(données!$B$3:$B$17=O$2)*données!$L$3:$R$17)*$O273)+(SUMPRODUCT((données!$L$2:$R$2=$I273)*(données!$A$3:$A$17=P$1)*(données!$B$3:$B$17=Q$2)*données!$L$3:$R$17)*$P273)+(SUMPRODUCT((données!$L$2:$R$2=$I273)*(données!$A$3:$A$17=Q$1)*(données!$B$3:$B$17=Q$2)*données!$L$3:$R$17)*$Q273)+(SUMPRODUCT((données!$L$2:$R$2=$I273)*(données!$A$3:$A$17=R$1)*(données!$B$3:$B$17=R$2)*données!$L$3:$R$17)*$R273)+(SUMPRODUCT((données!$L$2:$R$2=$I273)*(données!$A$3:$A$17=S$1)*(données!$B$3:$B$17=S$2)*données!$L$3:$R$17)*$S273)+(SUMPRODUCT((données!$L$2:$R$2=$I273)*(données!$A$3:$A$17=T$1)*(données!$B$3:$B$17=T$2)*données!$L$3:$R$17)*$T273)+(SUMPRODUCT((données!$L$2:$R$2=$I273)*(données!$A$3:$A$17=U$1)*(données!$B$3:$B$17=U$2)*données!$L$3:$R$17)*$U273)+(SUMPRODUCT((données!$L$2:$R$2=$I273)*(données!$A$3:$A$17=V$1)*(données!$B$3:$B$17=V$2)*données!$L$3:$R$17)*$V273)+(SUMPRODUCT((données!$L$2:$R$2=$I273)*(données!$A$3:$A$17=W$1)*(données!$B$3:$B$17=W$2)*données!$L$3:$R$17)*$W273)+(SUMPRODUCT((données!$L$2:$R$2=$I273)*(données!$A$3:$A$17=AA$1)*(données!$B$3:$B$17=AA$2)*données!$L$3:$R$17)*$AA273),2)</f>
        <v>0</v>
      </c>
      <c r="AE273" s="75" cm="1">
        <f t="array" aca="1" ref="AE273" ca="1">IFERROR(_xlfn.XLOOKUP(AE$1,INDIRECT("'"&amp;$A273&amp;"'!$a:$a"),INDIRECT("'"&amp;$A273&amp;"'!$f:$f"),FALSE),0)</f>
        <v>0</v>
      </c>
      <c r="AF273" s="75">
        <f t="shared" ca="1" si="54"/>
        <v>0</v>
      </c>
      <c r="AG273" s="75">
        <f t="shared" ca="1" si="55"/>
        <v>0</v>
      </c>
      <c r="AH273" s="74" cm="1">
        <f t="array" aca="1" ref="AH273" ca="1">IFERROR(_xlfn.XLOOKUP(AH$1,INDIRECT("'"&amp;$A273&amp;"'!$A:$A"),INDIRECT("'"&amp;$A273&amp;"'!$b:$b"),FALSE),0)</f>
        <v>0</v>
      </c>
      <c r="AI273" s="74">
        <f ca="1">IFERROR(_xlfn.XLOOKUP($I273,données!$A$33:$A$39,données!$D$33:$D$39,0),0)</f>
        <v>0</v>
      </c>
      <c r="AJ273" s="74">
        <f ca="1">IFERROR(_xlfn.XLOOKUP($I273,données!$A$33:$A$39,données!$E$33:$E$39,0),0)</f>
        <v>0</v>
      </c>
      <c r="AK273" s="74">
        <f ca="1">IFERROR(_xlfn.XLOOKUP($I273,données!$A$33:$A$39,données!$F$33:$F$39,0),0)</f>
        <v>0</v>
      </c>
      <c r="AL273" s="74">
        <f ca="1">IFERROR(_xlfn.XLOOKUP($I273,données!$A$33:$A$39,données!$G$33:$G$39,0),0)</f>
        <v>0</v>
      </c>
      <c r="AM273" s="74">
        <f ca="1">IFERROR(_xlfn.XLOOKUP($I273,données!$A$33:$A$39,données!$H$33:$H$39,0),0)</f>
        <v>0</v>
      </c>
      <c r="AN273" s="74"/>
      <c r="AO273" s="74"/>
      <c r="AP273" s="71"/>
      <c r="AQ273" s="82"/>
    </row>
    <row r="274" spans="1:43" s="68" customFormat="1" ht="14" x14ac:dyDescent="0.2">
      <c r="A274" s="71">
        <f t="shared" si="29"/>
        <v>270</v>
      </c>
      <c r="B274" s="71">
        <f t="shared" ca="1" si="50"/>
        <v>0</v>
      </c>
      <c r="C274" s="71">
        <f t="shared" ca="1" si="50"/>
        <v>0</v>
      </c>
      <c r="D274" s="71">
        <f t="shared" ca="1" si="50"/>
        <v>0</v>
      </c>
      <c r="E274" s="71">
        <f t="shared" ca="1" si="50"/>
        <v>0</v>
      </c>
      <c r="F274" s="71">
        <f t="shared" ca="1" si="47"/>
        <v>0</v>
      </c>
      <c r="G274" s="89">
        <f t="shared" ca="1" si="50"/>
        <v>0</v>
      </c>
      <c r="H274" s="72" cm="1">
        <f t="array" aca="1" ref="H274" ca="1">IFERROR(_xlfn.XLOOKUP(H$1,INDIRECT("'"&amp;$A274&amp;"'!$A:$A"),INDIRECT("'"&amp;$A274&amp;"'!$b:$b"),FALSE),0)</f>
        <v>0</v>
      </c>
      <c r="I274" s="71" cm="1">
        <f t="array" aca="1" ref="I274" ca="1">IFERROR(IF($H274="Oui",_xlfn.XLOOKUP(I$2,INDIRECT("'"&amp;$A274&amp;"'!$A:$A"),INDIRECT("'"&amp;$A274&amp;"'!$b:$b"),FALSE),_xlfn.XLOOKUP(I$1,INDIRECT("'"&amp;$A274&amp;"'!$C$19:$C$25"),INDIRECT("'"&amp;$A274&amp;"'!$A$19:$A$25"),données!$A$39)),0)</f>
        <v>0</v>
      </c>
      <c r="J274" s="73">
        <f t="shared" ca="1" si="52"/>
        <v>0</v>
      </c>
      <c r="K274" s="74">
        <f t="shared" ca="1" si="51"/>
        <v>0</v>
      </c>
      <c r="L274" s="74">
        <f t="shared" ca="1" si="51"/>
        <v>0</v>
      </c>
      <c r="M274" s="74">
        <f t="shared" ca="1" si="51"/>
        <v>0</v>
      </c>
      <c r="N274" s="74">
        <f t="shared" ca="1" si="51"/>
        <v>0</v>
      </c>
      <c r="O274" s="74">
        <f t="shared" ca="1" si="51"/>
        <v>0</v>
      </c>
      <c r="P274" s="74">
        <f t="shared" ca="1" si="51"/>
        <v>0</v>
      </c>
      <c r="Q274" s="74">
        <f t="shared" ca="1" si="51"/>
        <v>0</v>
      </c>
      <c r="R274" s="74">
        <f t="shared" ca="1" si="51"/>
        <v>0</v>
      </c>
      <c r="S274" s="74">
        <f t="shared" ca="1" si="51"/>
        <v>0</v>
      </c>
      <c r="T274" s="74">
        <f t="shared" ca="1" si="51"/>
        <v>0</v>
      </c>
      <c r="U274" s="74">
        <f t="shared" ca="1" si="51"/>
        <v>0</v>
      </c>
      <c r="V274" s="74">
        <f t="shared" ca="1" si="51"/>
        <v>0</v>
      </c>
      <c r="W274" s="74">
        <f t="shared" ca="1" si="51"/>
        <v>0</v>
      </c>
      <c r="X274" s="74">
        <f t="shared" ca="1" si="51"/>
        <v>0</v>
      </c>
      <c r="Y274" s="74">
        <f t="shared" ca="1" si="51"/>
        <v>0</v>
      </c>
      <c r="Z274" s="74">
        <f t="shared" ca="1" si="51"/>
        <v>0</v>
      </c>
      <c r="AA274" s="73">
        <f t="shared" ca="1" si="53"/>
        <v>0</v>
      </c>
      <c r="AB274" s="93"/>
      <c r="AC274" s="75">
        <f ca="1">ROUND(IF($H274="Oui",0,SUMIFS(données!$C$33:$C$39,données!$A$33:$A$39,$I274)),2)</f>
        <v>0</v>
      </c>
      <c r="AD274" s="75" cm="1">
        <f t="array" aca="1" ref="AD274" ca="1">ROUND((SUMPRODUCT((données!$L$2:$R$2=$I274)*(données!$A$3:$A$17=J$1)*(données!$B$3:$B$17=J$2)*données!$L$3:$R$17)*$J274)+(SUMPRODUCT((données!$L$2:$R$2=$I274)*(données!$A$3:$A$17=K$1)*(données!$B$3:$B$17=K$2)*données!$L$3:$R$17)*$K274)+(SUMPRODUCT((données!$L$2:$R$2=$I274)*(données!$A$3:$A$17=L$1)*(données!$B$3:$B$17=L$2)*données!$L$3:$R$17)*$L274)+(SUMPRODUCT((données!$L$2:$R$2=$I274)*(données!$A$3:$A$17=M$1)*(données!$B$3:$B$17=M$2)*données!$L$3:$R$17)*$M274)+(SUMPRODUCT((données!$L$2:$R$2=$I274)*(données!$A$3:$A$17=N$1)*(données!$B$3:$B$17=N$2)*données!$L$3:$R$17)*$N274)+(SUMPRODUCT((données!$L$2:$R$2=$I274)*(données!$A$3:$A$17=O$1)*(données!$B$3:$B$17=O$2)*données!$L$3:$R$17)*$O274)+(SUMPRODUCT((données!$L$2:$R$2=$I274)*(données!$A$3:$A$17=P$1)*(données!$B$3:$B$17=Q$2)*données!$L$3:$R$17)*$P274)+(SUMPRODUCT((données!$L$2:$R$2=$I274)*(données!$A$3:$A$17=Q$1)*(données!$B$3:$B$17=Q$2)*données!$L$3:$R$17)*$Q274)+(SUMPRODUCT((données!$L$2:$R$2=$I274)*(données!$A$3:$A$17=R$1)*(données!$B$3:$B$17=R$2)*données!$L$3:$R$17)*$R274)+(SUMPRODUCT((données!$L$2:$R$2=$I274)*(données!$A$3:$A$17=S$1)*(données!$B$3:$B$17=S$2)*données!$L$3:$R$17)*$S274)+(SUMPRODUCT((données!$L$2:$R$2=$I274)*(données!$A$3:$A$17=T$1)*(données!$B$3:$B$17=T$2)*données!$L$3:$R$17)*$T274)+(SUMPRODUCT((données!$L$2:$R$2=$I274)*(données!$A$3:$A$17=U$1)*(données!$B$3:$B$17=U$2)*données!$L$3:$R$17)*$U274)+(SUMPRODUCT((données!$L$2:$R$2=$I274)*(données!$A$3:$A$17=V$1)*(données!$B$3:$B$17=V$2)*données!$L$3:$R$17)*$V274)+(SUMPRODUCT((données!$L$2:$R$2=$I274)*(données!$A$3:$A$17=W$1)*(données!$B$3:$B$17=W$2)*données!$L$3:$R$17)*$W274)+(SUMPRODUCT((données!$L$2:$R$2=$I274)*(données!$A$3:$A$17=AA$1)*(données!$B$3:$B$17=AA$2)*données!$L$3:$R$17)*$AA274),2)</f>
        <v>0</v>
      </c>
      <c r="AE274" s="75" cm="1">
        <f t="array" aca="1" ref="AE274" ca="1">IFERROR(_xlfn.XLOOKUP(AE$1,INDIRECT("'"&amp;$A274&amp;"'!$a:$a"),INDIRECT("'"&amp;$A274&amp;"'!$f:$f"),FALSE),0)</f>
        <v>0</v>
      </c>
      <c r="AF274" s="75">
        <f t="shared" ca="1" si="54"/>
        <v>0</v>
      </c>
      <c r="AG274" s="75">
        <f t="shared" ca="1" si="55"/>
        <v>0</v>
      </c>
      <c r="AH274" s="74" cm="1">
        <f t="array" aca="1" ref="AH274" ca="1">IFERROR(_xlfn.XLOOKUP(AH$1,INDIRECT("'"&amp;$A274&amp;"'!$A:$A"),INDIRECT("'"&amp;$A274&amp;"'!$b:$b"),FALSE),0)</f>
        <v>0</v>
      </c>
      <c r="AI274" s="74">
        <f ca="1">IFERROR(_xlfn.XLOOKUP($I274,données!$A$33:$A$39,données!$D$33:$D$39,0),0)</f>
        <v>0</v>
      </c>
      <c r="AJ274" s="74">
        <f ca="1">IFERROR(_xlfn.XLOOKUP($I274,données!$A$33:$A$39,données!$E$33:$E$39,0),0)</f>
        <v>0</v>
      </c>
      <c r="AK274" s="74">
        <f ca="1">IFERROR(_xlfn.XLOOKUP($I274,données!$A$33:$A$39,données!$F$33:$F$39,0),0)</f>
        <v>0</v>
      </c>
      <c r="AL274" s="74">
        <f ca="1">IFERROR(_xlfn.XLOOKUP($I274,données!$A$33:$A$39,données!$G$33:$G$39,0),0)</f>
        <v>0</v>
      </c>
      <c r="AM274" s="74">
        <f ca="1">IFERROR(_xlfn.XLOOKUP($I274,données!$A$33:$A$39,données!$H$33:$H$39,0),0)</f>
        <v>0</v>
      </c>
      <c r="AN274" s="74"/>
      <c r="AO274" s="74"/>
      <c r="AP274" s="71"/>
      <c r="AQ274" s="82"/>
    </row>
    <row r="275" spans="1:43" s="68" customFormat="1" ht="14" x14ac:dyDescent="0.2">
      <c r="A275" s="71">
        <f t="shared" si="29"/>
        <v>271</v>
      </c>
      <c r="B275" s="71">
        <f t="shared" ca="1" si="50"/>
        <v>0</v>
      </c>
      <c r="C275" s="71">
        <f t="shared" ca="1" si="50"/>
        <v>0</v>
      </c>
      <c r="D275" s="71">
        <f t="shared" ca="1" si="50"/>
        <v>0</v>
      </c>
      <c r="E275" s="71">
        <f t="shared" ca="1" si="50"/>
        <v>0</v>
      </c>
      <c r="F275" s="71">
        <f t="shared" ca="1" si="47"/>
        <v>0</v>
      </c>
      <c r="G275" s="89">
        <f t="shared" ca="1" si="50"/>
        <v>0</v>
      </c>
      <c r="H275" s="72" cm="1">
        <f t="array" aca="1" ref="H275" ca="1">IFERROR(_xlfn.XLOOKUP(H$1,INDIRECT("'"&amp;$A275&amp;"'!$A:$A"),INDIRECT("'"&amp;$A275&amp;"'!$b:$b"),FALSE),0)</f>
        <v>0</v>
      </c>
      <c r="I275" s="71" cm="1">
        <f t="array" aca="1" ref="I275" ca="1">IFERROR(IF($H275="Oui",_xlfn.XLOOKUP(I$2,INDIRECT("'"&amp;$A275&amp;"'!$A:$A"),INDIRECT("'"&amp;$A275&amp;"'!$b:$b"),FALSE),_xlfn.XLOOKUP(I$1,INDIRECT("'"&amp;$A275&amp;"'!$C$19:$C$25"),INDIRECT("'"&amp;$A275&amp;"'!$A$19:$A$25"),données!$A$39)),0)</f>
        <v>0</v>
      </c>
      <c r="J275" s="73">
        <f t="shared" ca="1" si="52"/>
        <v>0</v>
      </c>
      <c r="K275" s="74">
        <f t="shared" ca="1" si="51"/>
        <v>0</v>
      </c>
      <c r="L275" s="74">
        <f t="shared" ca="1" si="51"/>
        <v>0</v>
      </c>
      <c r="M275" s="74">
        <f t="shared" ca="1" si="51"/>
        <v>0</v>
      </c>
      <c r="N275" s="74">
        <f t="shared" ca="1" si="51"/>
        <v>0</v>
      </c>
      <c r="O275" s="74">
        <f t="shared" ca="1" si="51"/>
        <v>0</v>
      </c>
      <c r="P275" s="74">
        <f t="shared" ca="1" si="51"/>
        <v>0</v>
      </c>
      <c r="Q275" s="74">
        <f t="shared" ca="1" si="51"/>
        <v>0</v>
      </c>
      <c r="R275" s="74">
        <f t="shared" ca="1" si="51"/>
        <v>0</v>
      </c>
      <c r="S275" s="74">
        <f t="shared" ca="1" si="51"/>
        <v>0</v>
      </c>
      <c r="T275" s="74">
        <f t="shared" ca="1" si="51"/>
        <v>0</v>
      </c>
      <c r="U275" s="74">
        <f t="shared" ca="1" si="51"/>
        <v>0</v>
      </c>
      <c r="V275" s="74">
        <f t="shared" ca="1" si="51"/>
        <v>0</v>
      </c>
      <c r="W275" s="74">
        <f t="shared" ca="1" si="51"/>
        <v>0</v>
      </c>
      <c r="X275" s="74">
        <f t="shared" ca="1" si="51"/>
        <v>0</v>
      </c>
      <c r="Y275" s="74">
        <f t="shared" ca="1" si="51"/>
        <v>0</v>
      </c>
      <c r="Z275" s="74">
        <f t="shared" ca="1" si="51"/>
        <v>0</v>
      </c>
      <c r="AA275" s="73">
        <f t="shared" ca="1" si="53"/>
        <v>0</v>
      </c>
      <c r="AB275" s="93"/>
      <c r="AC275" s="75">
        <f ca="1">ROUND(IF($H275="Oui",0,SUMIFS(données!$C$33:$C$39,données!$A$33:$A$39,$I275)),2)</f>
        <v>0</v>
      </c>
      <c r="AD275" s="75" cm="1">
        <f t="array" aca="1" ref="AD275" ca="1">ROUND((SUMPRODUCT((données!$L$2:$R$2=$I275)*(données!$A$3:$A$17=J$1)*(données!$B$3:$B$17=J$2)*données!$L$3:$R$17)*$J275)+(SUMPRODUCT((données!$L$2:$R$2=$I275)*(données!$A$3:$A$17=K$1)*(données!$B$3:$B$17=K$2)*données!$L$3:$R$17)*$K275)+(SUMPRODUCT((données!$L$2:$R$2=$I275)*(données!$A$3:$A$17=L$1)*(données!$B$3:$B$17=L$2)*données!$L$3:$R$17)*$L275)+(SUMPRODUCT((données!$L$2:$R$2=$I275)*(données!$A$3:$A$17=M$1)*(données!$B$3:$B$17=M$2)*données!$L$3:$R$17)*$M275)+(SUMPRODUCT((données!$L$2:$R$2=$I275)*(données!$A$3:$A$17=N$1)*(données!$B$3:$B$17=N$2)*données!$L$3:$R$17)*$N275)+(SUMPRODUCT((données!$L$2:$R$2=$I275)*(données!$A$3:$A$17=O$1)*(données!$B$3:$B$17=O$2)*données!$L$3:$R$17)*$O275)+(SUMPRODUCT((données!$L$2:$R$2=$I275)*(données!$A$3:$A$17=P$1)*(données!$B$3:$B$17=Q$2)*données!$L$3:$R$17)*$P275)+(SUMPRODUCT((données!$L$2:$R$2=$I275)*(données!$A$3:$A$17=Q$1)*(données!$B$3:$B$17=Q$2)*données!$L$3:$R$17)*$Q275)+(SUMPRODUCT((données!$L$2:$R$2=$I275)*(données!$A$3:$A$17=R$1)*(données!$B$3:$B$17=R$2)*données!$L$3:$R$17)*$R275)+(SUMPRODUCT((données!$L$2:$R$2=$I275)*(données!$A$3:$A$17=S$1)*(données!$B$3:$B$17=S$2)*données!$L$3:$R$17)*$S275)+(SUMPRODUCT((données!$L$2:$R$2=$I275)*(données!$A$3:$A$17=T$1)*(données!$B$3:$B$17=T$2)*données!$L$3:$R$17)*$T275)+(SUMPRODUCT((données!$L$2:$R$2=$I275)*(données!$A$3:$A$17=U$1)*(données!$B$3:$B$17=U$2)*données!$L$3:$R$17)*$U275)+(SUMPRODUCT((données!$L$2:$R$2=$I275)*(données!$A$3:$A$17=V$1)*(données!$B$3:$B$17=V$2)*données!$L$3:$R$17)*$V275)+(SUMPRODUCT((données!$L$2:$R$2=$I275)*(données!$A$3:$A$17=W$1)*(données!$B$3:$B$17=W$2)*données!$L$3:$R$17)*$W275)+(SUMPRODUCT((données!$L$2:$R$2=$I275)*(données!$A$3:$A$17=AA$1)*(données!$B$3:$B$17=AA$2)*données!$L$3:$R$17)*$AA275),2)</f>
        <v>0</v>
      </c>
      <c r="AE275" s="75" cm="1">
        <f t="array" aca="1" ref="AE275" ca="1">IFERROR(_xlfn.XLOOKUP(AE$1,INDIRECT("'"&amp;$A275&amp;"'!$a:$a"),INDIRECT("'"&amp;$A275&amp;"'!$f:$f"),FALSE),0)</f>
        <v>0</v>
      </c>
      <c r="AF275" s="75">
        <f t="shared" ca="1" si="54"/>
        <v>0</v>
      </c>
      <c r="AG275" s="75">
        <f t="shared" ca="1" si="55"/>
        <v>0</v>
      </c>
      <c r="AH275" s="74" cm="1">
        <f t="array" aca="1" ref="AH275" ca="1">IFERROR(_xlfn.XLOOKUP(AH$1,INDIRECT("'"&amp;$A275&amp;"'!$A:$A"),INDIRECT("'"&amp;$A275&amp;"'!$b:$b"),FALSE),0)</f>
        <v>0</v>
      </c>
      <c r="AI275" s="74">
        <f ca="1">IFERROR(_xlfn.XLOOKUP($I275,données!$A$33:$A$39,données!$D$33:$D$39,0),0)</f>
        <v>0</v>
      </c>
      <c r="AJ275" s="74">
        <f ca="1">IFERROR(_xlfn.XLOOKUP($I275,données!$A$33:$A$39,données!$E$33:$E$39,0),0)</f>
        <v>0</v>
      </c>
      <c r="AK275" s="74">
        <f ca="1">IFERROR(_xlfn.XLOOKUP($I275,données!$A$33:$A$39,données!$F$33:$F$39,0),0)</f>
        <v>0</v>
      </c>
      <c r="AL275" s="74">
        <f ca="1">IFERROR(_xlfn.XLOOKUP($I275,données!$A$33:$A$39,données!$G$33:$G$39,0),0)</f>
        <v>0</v>
      </c>
      <c r="AM275" s="74">
        <f ca="1">IFERROR(_xlfn.XLOOKUP($I275,données!$A$33:$A$39,données!$H$33:$H$39,0),0)</f>
        <v>0</v>
      </c>
      <c r="AN275" s="74"/>
      <c r="AO275" s="74"/>
      <c r="AP275" s="71"/>
      <c r="AQ275" s="82"/>
    </row>
    <row r="276" spans="1:43" s="68" customFormat="1" ht="14" x14ac:dyDescent="0.2">
      <c r="A276" s="71">
        <f t="shared" si="29"/>
        <v>272</v>
      </c>
      <c r="B276" s="71">
        <f t="shared" ca="1" si="50"/>
        <v>0</v>
      </c>
      <c r="C276" s="71">
        <f t="shared" ca="1" si="50"/>
        <v>0</v>
      </c>
      <c r="D276" s="71">
        <f t="shared" ca="1" si="50"/>
        <v>0</v>
      </c>
      <c r="E276" s="71">
        <f t="shared" ca="1" si="50"/>
        <v>0</v>
      </c>
      <c r="F276" s="71">
        <f t="shared" ca="1" si="47"/>
        <v>0</v>
      </c>
      <c r="G276" s="89">
        <f t="shared" ca="1" si="50"/>
        <v>0</v>
      </c>
      <c r="H276" s="72" cm="1">
        <f t="array" aca="1" ref="H276" ca="1">IFERROR(_xlfn.XLOOKUP(H$1,INDIRECT("'"&amp;$A276&amp;"'!$A:$A"),INDIRECT("'"&amp;$A276&amp;"'!$b:$b"),FALSE),0)</f>
        <v>0</v>
      </c>
      <c r="I276" s="71" cm="1">
        <f t="array" aca="1" ref="I276" ca="1">IFERROR(IF($H276="Oui",_xlfn.XLOOKUP(I$2,INDIRECT("'"&amp;$A276&amp;"'!$A:$A"),INDIRECT("'"&amp;$A276&amp;"'!$b:$b"),FALSE),_xlfn.XLOOKUP(I$1,INDIRECT("'"&amp;$A276&amp;"'!$C$19:$C$25"),INDIRECT("'"&amp;$A276&amp;"'!$A$19:$A$25"),données!$A$39)),0)</f>
        <v>0</v>
      </c>
      <c r="J276" s="73">
        <f t="shared" ca="1" si="52"/>
        <v>0</v>
      </c>
      <c r="K276" s="74">
        <f t="shared" ca="1" si="51"/>
        <v>0</v>
      </c>
      <c r="L276" s="74">
        <f t="shared" ca="1" si="51"/>
        <v>0</v>
      </c>
      <c r="M276" s="74">
        <f t="shared" ca="1" si="51"/>
        <v>0</v>
      </c>
      <c r="N276" s="74">
        <f t="shared" ca="1" si="51"/>
        <v>0</v>
      </c>
      <c r="O276" s="74">
        <f t="shared" ca="1" si="51"/>
        <v>0</v>
      </c>
      <c r="P276" s="74">
        <f t="shared" ca="1" si="51"/>
        <v>0</v>
      </c>
      <c r="Q276" s="74">
        <f t="shared" ca="1" si="51"/>
        <v>0</v>
      </c>
      <c r="R276" s="74">
        <f t="shared" ca="1" si="51"/>
        <v>0</v>
      </c>
      <c r="S276" s="74">
        <f t="shared" ca="1" si="51"/>
        <v>0</v>
      </c>
      <c r="T276" s="74">
        <f t="shared" ca="1" si="51"/>
        <v>0</v>
      </c>
      <c r="U276" s="74">
        <f t="shared" ca="1" si="51"/>
        <v>0</v>
      </c>
      <c r="V276" s="74">
        <f t="shared" ca="1" si="51"/>
        <v>0</v>
      </c>
      <c r="W276" s="74">
        <f t="shared" ca="1" si="51"/>
        <v>0</v>
      </c>
      <c r="X276" s="74">
        <f t="shared" ca="1" si="51"/>
        <v>0</v>
      </c>
      <c r="Y276" s="74">
        <f t="shared" ref="K276:Z292" ca="1" si="56">IFERROR(SUMIFS(INDIRECT("'"&amp;$A276&amp;"'!$C$30:$C$45"),INDIRECT("'"&amp;$A276&amp;"'!$A$30:$A$45"),Y$1,INDIRECT("'"&amp;$A276&amp;"'!$B$30:$B$45"),Y$2),0)</f>
        <v>0</v>
      </c>
      <c r="Z276" s="74">
        <f t="shared" ca="1" si="56"/>
        <v>0</v>
      </c>
      <c r="AA276" s="73">
        <f t="shared" ca="1" si="53"/>
        <v>0</v>
      </c>
      <c r="AB276" s="93"/>
      <c r="AC276" s="75">
        <f ca="1">ROUND(IF($H276="Oui",0,SUMIFS(données!$C$33:$C$39,données!$A$33:$A$39,$I276)),2)</f>
        <v>0</v>
      </c>
      <c r="AD276" s="75" cm="1">
        <f t="array" aca="1" ref="AD276" ca="1">ROUND((SUMPRODUCT((données!$L$2:$R$2=$I276)*(données!$A$3:$A$17=J$1)*(données!$B$3:$B$17=J$2)*données!$L$3:$R$17)*$J276)+(SUMPRODUCT((données!$L$2:$R$2=$I276)*(données!$A$3:$A$17=K$1)*(données!$B$3:$B$17=K$2)*données!$L$3:$R$17)*$K276)+(SUMPRODUCT((données!$L$2:$R$2=$I276)*(données!$A$3:$A$17=L$1)*(données!$B$3:$B$17=L$2)*données!$L$3:$R$17)*$L276)+(SUMPRODUCT((données!$L$2:$R$2=$I276)*(données!$A$3:$A$17=M$1)*(données!$B$3:$B$17=M$2)*données!$L$3:$R$17)*$M276)+(SUMPRODUCT((données!$L$2:$R$2=$I276)*(données!$A$3:$A$17=N$1)*(données!$B$3:$B$17=N$2)*données!$L$3:$R$17)*$N276)+(SUMPRODUCT((données!$L$2:$R$2=$I276)*(données!$A$3:$A$17=O$1)*(données!$B$3:$B$17=O$2)*données!$L$3:$R$17)*$O276)+(SUMPRODUCT((données!$L$2:$R$2=$I276)*(données!$A$3:$A$17=P$1)*(données!$B$3:$B$17=Q$2)*données!$L$3:$R$17)*$P276)+(SUMPRODUCT((données!$L$2:$R$2=$I276)*(données!$A$3:$A$17=Q$1)*(données!$B$3:$B$17=Q$2)*données!$L$3:$R$17)*$Q276)+(SUMPRODUCT((données!$L$2:$R$2=$I276)*(données!$A$3:$A$17=R$1)*(données!$B$3:$B$17=R$2)*données!$L$3:$R$17)*$R276)+(SUMPRODUCT((données!$L$2:$R$2=$I276)*(données!$A$3:$A$17=S$1)*(données!$B$3:$B$17=S$2)*données!$L$3:$R$17)*$S276)+(SUMPRODUCT((données!$L$2:$R$2=$I276)*(données!$A$3:$A$17=T$1)*(données!$B$3:$B$17=T$2)*données!$L$3:$R$17)*$T276)+(SUMPRODUCT((données!$L$2:$R$2=$I276)*(données!$A$3:$A$17=U$1)*(données!$B$3:$B$17=U$2)*données!$L$3:$R$17)*$U276)+(SUMPRODUCT((données!$L$2:$R$2=$I276)*(données!$A$3:$A$17=V$1)*(données!$B$3:$B$17=V$2)*données!$L$3:$R$17)*$V276)+(SUMPRODUCT((données!$L$2:$R$2=$I276)*(données!$A$3:$A$17=W$1)*(données!$B$3:$B$17=W$2)*données!$L$3:$R$17)*$W276)+(SUMPRODUCT((données!$L$2:$R$2=$I276)*(données!$A$3:$A$17=AA$1)*(données!$B$3:$B$17=AA$2)*données!$L$3:$R$17)*$AA276),2)</f>
        <v>0</v>
      </c>
      <c r="AE276" s="75" cm="1">
        <f t="array" aca="1" ref="AE276" ca="1">IFERROR(_xlfn.XLOOKUP(AE$1,INDIRECT("'"&amp;$A276&amp;"'!$a:$a"),INDIRECT("'"&amp;$A276&amp;"'!$f:$f"),FALSE),0)</f>
        <v>0</v>
      </c>
      <c r="AF276" s="75">
        <f t="shared" ca="1" si="54"/>
        <v>0</v>
      </c>
      <c r="AG276" s="75">
        <f t="shared" ca="1" si="55"/>
        <v>0</v>
      </c>
      <c r="AH276" s="74" cm="1">
        <f t="array" aca="1" ref="AH276" ca="1">IFERROR(_xlfn.XLOOKUP(AH$1,INDIRECT("'"&amp;$A276&amp;"'!$A:$A"),INDIRECT("'"&amp;$A276&amp;"'!$b:$b"),FALSE),0)</f>
        <v>0</v>
      </c>
      <c r="AI276" s="74">
        <f ca="1">IFERROR(_xlfn.XLOOKUP($I276,données!$A$33:$A$39,données!$D$33:$D$39,0),0)</f>
        <v>0</v>
      </c>
      <c r="AJ276" s="74">
        <f ca="1">IFERROR(_xlfn.XLOOKUP($I276,données!$A$33:$A$39,données!$E$33:$E$39,0),0)</f>
        <v>0</v>
      </c>
      <c r="AK276" s="74">
        <f ca="1">IFERROR(_xlfn.XLOOKUP($I276,données!$A$33:$A$39,données!$F$33:$F$39,0),0)</f>
        <v>0</v>
      </c>
      <c r="AL276" s="74">
        <f ca="1">IFERROR(_xlfn.XLOOKUP($I276,données!$A$33:$A$39,données!$G$33:$G$39,0),0)</f>
        <v>0</v>
      </c>
      <c r="AM276" s="74">
        <f ca="1">IFERROR(_xlfn.XLOOKUP($I276,données!$A$33:$A$39,données!$H$33:$H$39,0),0)</f>
        <v>0</v>
      </c>
      <c r="AN276" s="74"/>
      <c r="AO276" s="74"/>
      <c r="AP276" s="71"/>
      <c r="AQ276" s="82"/>
    </row>
    <row r="277" spans="1:43" s="68" customFormat="1" ht="14" x14ac:dyDescent="0.2">
      <c r="A277" s="71">
        <f t="shared" si="29"/>
        <v>273</v>
      </c>
      <c r="B277" s="71">
        <f t="shared" ca="1" si="50"/>
        <v>0</v>
      </c>
      <c r="C277" s="71">
        <f t="shared" ca="1" si="50"/>
        <v>0</v>
      </c>
      <c r="D277" s="71">
        <f t="shared" ca="1" si="50"/>
        <v>0</v>
      </c>
      <c r="E277" s="71">
        <f t="shared" ca="1" si="50"/>
        <v>0</v>
      </c>
      <c r="F277" s="71">
        <f t="shared" ca="1" si="47"/>
        <v>0</v>
      </c>
      <c r="G277" s="89">
        <f t="shared" ca="1" si="50"/>
        <v>0</v>
      </c>
      <c r="H277" s="72" cm="1">
        <f t="array" aca="1" ref="H277" ca="1">IFERROR(_xlfn.XLOOKUP(H$1,INDIRECT("'"&amp;$A277&amp;"'!$A:$A"),INDIRECT("'"&amp;$A277&amp;"'!$b:$b"),FALSE),0)</f>
        <v>0</v>
      </c>
      <c r="I277" s="71" cm="1">
        <f t="array" aca="1" ref="I277" ca="1">IFERROR(IF($H277="Oui",_xlfn.XLOOKUP(I$2,INDIRECT("'"&amp;$A277&amp;"'!$A:$A"),INDIRECT("'"&amp;$A277&amp;"'!$b:$b"),FALSE),_xlfn.XLOOKUP(I$1,INDIRECT("'"&amp;$A277&amp;"'!$C$19:$C$25"),INDIRECT("'"&amp;$A277&amp;"'!$A$19:$A$25"),données!$A$39)),0)</f>
        <v>0</v>
      </c>
      <c r="J277" s="73">
        <f t="shared" ca="1" si="52"/>
        <v>0</v>
      </c>
      <c r="K277" s="74">
        <f t="shared" ca="1" si="56"/>
        <v>0</v>
      </c>
      <c r="L277" s="74">
        <f t="shared" ca="1" si="56"/>
        <v>0</v>
      </c>
      <c r="M277" s="74">
        <f t="shared" ca="1" si="56"/>
        <v>0</v>
      </c>
      <c r="N277" s="74">
        <f t="shared" ca="1" si="56"/>
        <v>0</v>
      </c>
      <c r="O277" s="74">
        <f t="shared" ca="1" si="56"/>
        <v>0</v>
      </c>
      <c r="P277" s="74">
        <f t="shared" ca="1" si="56"/>
        <v>0</v>
      </c>
      <c r="Q277" s="74">
        <f t="shared" ca="1" si="56"/>
        <v>0</v>
      </c>
      <c r="R277" s="74">
        <f t="shared" ca="1" si="56"/>
        <v>0</v>
      </c>
      <c r="S277" s="74">
        <f t="shared" ca="1" si="56"/>
        <v>0</v>
      </c>
      <c r="T277" s="74">
        <f t="shared" ca="1" si="56"/>
        <v>0</v>
      </c>
      <c r="U277" s="74">
        <f t="shared" ca="1" si="56"/>
        <v>0</v>
      </c>
      <c r="V277" s="74">
        <f t="shared" ca="1" si="56"/>
        <v>0</v>
      </c>
      <c r="W277" s="74">
        <f t="shared" ca="1" si="56"/>
        <v>0</v>
      </c>
      <c r="X277" s="74">
        <f t="shared" ca="1" si="56"/>
        <v>0</v>
      </c>
      <c r="Y277" s="74">
        <f t="shared" ca="1" si="56"/>
        <v>0</v>
      </c>
      <c r="Z277" s="74">
        <f t="shared" ca="1" si="56"/>
        <v>0</v>
      </c>
      <c r="AA277" s="73">
        <f t="shared" ca="1" si="53"/>
        <v>0</v>
      </c>
      <c r="AB277" s="93"/>
      <c r="AC277" s="75">
        <f ca="1">ROUND(IF($H277="Oui",0,SUMIFS(données!$C$33:$C$39,données!$A$33:$A$39,$I277)),2)</f>
        <v>0</v>
      </c>
      <c r="AD277" s="75" cm="1">
        <f t="array" aca="1" ref="AD277" ca="1">ROUND((SUMPRODUCT((données!$L$2:$R$2=$I277)*(données!$A$3:$A$17=J$1)*(données!$B$3:$B$17=J$2)*données!$L$3:$R$17)*$J277)+(SUMPRODUCT((données!$L$2:$R$2=$I277)*(données!$A$3:$A$17=K$1)*(données!$B$3:$B$17=K$2)*données!$L$3:$R$17)*$K277)+(SUMPRODUCT((données!$L$2:$R$2=$I277)*(données!$A$3:$A$17=L$1)*(données!$B$3:$B$17=L$2)*données!$L$3:$R$17)*$L277)+(SUMPRODUCT((données!$L$2:$R$2=$I277)*(données!$A$3:$A$17=M$1)*(données!$B$3:$B$17=M$2)*données!$L$3:$R$17)*$M277)+(SUMPRODUCT((données!$L$2:$R$2=$I277)*(données!$A$3:$A$17=N$1)*(données!$B$3:$B$17=N$2)*données!$L$3:$R$17)*$N277)+(SUMPRODUCT((données!$L$2:$R$2=$I277)*(données!$A$3:$A$17=O$1)*(données!$B$3:$B$17=O$2)*données!$L$3:$R$17)*$O277)+(SUMPRODUCT((données!$L$2:$R$2=$I277)*(données!$A$3:$A$17=P$1)*(données!$B$3:$B$17=Q$2)*données!$L$3:$R$17)*$P277)+(SUMPRODUCT((données!$L$2:$R$2=$I277)*(données!$A$3:$A$17=Q$1)*(données!$B$3:$B$17=Q$2)*données!$L$3:$R$17)*$Q277)+(SUMPRODUCT((données!$L$2:$R$2=$I277)*(données!$A$3:$A$17=R$1)*(données!$B$3:$B$17=R$2)*données!$L$3:$R$17)*$R277)+(SUMPRODUCT((données!$L$2:$R$2=$I277)*(données!$A$3:$A$17=S$1)*(données!$B$3:$B$17=S$2)*données!$L$3:$R$17)*$S277)+(SUMPRODUCT((données!$L$2:$R$2=$I277)*(données!$A$3:$A$17=T$1)*(données!$B$3:$B$17=T$2)*données!$L$3:$R$17)*$T277)+(SUMPRODUCT((données!$L$2:$R$2=$I277)*(données!$A$3:$A$17=U$1)*(données!$B$3:$B$17=U$2)*données!$L$3:$R$17)*$U277)+(SUMPRODUCT((données!$L$2:$R$2=$I277)*(données!$A$3:$A$17=V$1)*(données!$B$3:$B$17=V$2)*données!$L$3:$R$17)*$V277)+(SUMPRODUCT((données!$L$2:$R$2=$I277)*(données!$A$3:$A$17=W$1)*(données!$B$3:$B$17=W$2)*données!$L$3:$R$17)*$W277)+(SUMPRODUCT((données!$L$2:$R$2=$I277)*(données!$A$3:$A$17=AA$1)*(données!$B$3:$B$17=AA$2)*données!$L$3:$R$17)*$AA277),2)</f>
        <v>0</v>
      </c>
      <c r="AE277" s="75" cm="1">
        <f t="array" aca="1" ref="AE277" ca="1">IFERROR(_xlfn.XLOOKUP(AE$1,INDIRECT("'"&amp;$A277&amp;"'!$a:$a"),INDIRECT("'"&amp;$A277&amp;"'!$f:$f"),FALSE),0)</f>
        <v>0</v>
      </c>
      <c r="AF277" s="75">
        <f t="shared" ca="1" si="54"/>
        <v>0</v>
      </c>
      <c r="AG277" s="75">
        <f t="shared" ca="1" si="55"/>
        <v>0</v>
      </c>
      <c r="AH277" s="74" cm="1">
        <f t="array" aca="1" ref="AH277" ca="1">IFERROR(_xlfn.XLOOKUP(AH$1,INDIRECT("'"&amp;$A277&amp;"'!$A:$A"),INDIRECT("'"&amp;$A277&amp;"'!$b:$b"),FALSE),0)</f>
        <v>0</v>
      </c>
      <c r="AI277" s="74">
        <f ca="1">IFERROR(_xlfn.XLOOKUP($I277,données!$A$33:$A$39,données!$D$33:$D$39,0),0)</f>
        <v>0</v>
      </c>
      <c r="AJ277" s="74">
        <f ca="1">IFERROR(_xlfn.XLOOKUP($I277,données!$A$33:$A$39,données!$E$33:$E$39,0),0)</f>
        <v>0</v>
      </c>
      <c r="AK277" s="74">
        <f ca="1">IFERROR(_xlfn.XLOOKUP($I277,données!$A$33:$A$39,données!$F$33:$F$39,0),0)</f>
        <v>0</v>
      </c>
      <c r="AL277" s="74">
        <f ca="1">IFERROR(_xlfn.XLOOKUP($I277,données!$A$33:$A$39,données!$G$33:$G$39,0),0)</f>
        <v>0</v>
      </c>
      <c r="AM277" s="74">
        <f ca="1">IFERROR(_xlfn.XLOOKUP($I277,données!$A$33:$A$39,données!$H$33:$H$39,0),0)</f>
        <v>0</v>
      </c>
      <c r="AN277" s="74"/>
      <c r="AO277" s="74"/>
      <c r="AP277" s="71"/>
      <c r="AQ277" s="82"/>
    </row>
    <row r="278" spans="1:43" s="68" customFormat="1" ht="14" x14ac:dyDescent="0.2">
      <c r="A278" s="71">
        <f t="shared" si="29"/>
        <v>274</v>
      </c>
      <c r="B278" s="71">
        <f t="shared" ca="1" si="50"/>
        <v>0</v>
      </c>
      <c r="C278" s="71">
        <f t="shared" ca="1" si="50"/>
        <v>0</v>
      </c>
      <c r="D278" s="71">
        <f t="shared" ca="1" si="50"/>
        <v>0</v>
      </c>
      <c r="E278" s="71">
        <f t="shared" ca="1" si="50"/>
        <v>0</v>
      </c>
      <c r="F278" s="71">
        <f t="shared" ref="F278:F295" ca="1" si="57">IFERROR(VLOOKUP(F$1,INDIRECT("'"&amp;$A278&amp;"'!$B:$E"),3,FALSE),0)</f>
        <v>0</v>
      </c>
      <c r="G278" s="89">
        <f t="shared" ca="1" si="50"/>
        <v>0</v>
      </c>
      <c r="H278" s="72" cm="1">
        <f t="array" aca="1" ref="H278" ca="1">IFERROR(_xlfn.XLOOKUP(H$1,INDIRECT("'"&amp;$A278&amp;"'!$A:$A"),INDIRECT("'"&amp;$A278&amp;"'!$b:$b"),FALSE),0)</f>
        <v>0</v>
      </c>
      <c r="I278" s="71" cm="1">
        <f t="array" aca="1" ref="I278" ca="1">IFERROR(IF($H278="Oui",_xlfn.XLOOKUP(I$2,INDIRECT("'"&amp;$A278&amp;"'!$A:$A"),INDIRECT("'"&amp;$A278&amp;"'!$b:$b"),FALSE),_xlfn.XLOOKUP(I$1,INDIRECT("'"&amp;$A278&amp;"'!$C$19:$C$25"),INDIRECT("'"&amp;$A278&amp;"'!$A$19:$A$25"),données!$A$39)),0)</f>
        <v>0</v>
      </c>
      <c r="J278" s="73">
        <f t="shared" ca="1" si="52"/>
        <v>0</v>
      </c>
      <c r="K278" s="74">
        <f t="shared" ca="1" si="56"/>
        <v>0</v>
      </c>
      <c r="L278" s="74">
        <f t="shared" ca="1" si="56"/>
        <v>0</v>
      </c>
      <c r="M278" s="74">
        <f t="shared" ca="1" si="56"/>
        <v>0</v>
      </c>
      <c r="N278" s="74">
        <f t="shared" ca="1" si="56"/>
        <v>0</v>
      </c>
      <c r="O278" s="74">
        <f t="shared" ca="1" si="56"/>
        <v>0</v>
      </c>
      <c r="P278" s="74">
        <f t="shared" ca="1" si="56"/>
        <v>0</v>
      </c>
      <c r="Q278" s="74">
        <f t="shared" ca="1" si="56"/>
        <v>0</v>
      </c>
      <c r="R278" s="74">
        <f t="shared" ca="1" si="56"/>
        <v>0</v>
      </c>
      <c r="S278" s="74">
        <f t="shared" ca="1" si="56"/>
        <v>0</v>
      </c>
      <c r="T278" s="74">
        <f t="shared" ca="1" si="56"/>
        <v>0</v>
      </c>
      <c r="U278" s="74">
        <f t="shared" ca="1" si="56"/>
        <v>0</v>
      </c>
      <c r="V278" s="74">
        <f t="shared" ca="1" si="56"/>
        <v>0</v>
      </c>
      <c r="W278" s="74">
        <f t="shared" ca="1" si="56"/>
        <v>0</v>
      </c>
      <c r="X278" s="74">
        <f t="shared" ca="1" si="56"/>
        <v>0</v>
      </c>
      <c r="Y278" s="74">
        <f t="shared" ca="1" si="56"/>
        <v>0</v>
      </c>
      <c r="Z278" s="74">
        <f t="shared" ca="1" si="56"/>
        <v>0</v>
      </c>
      <c r="AA278" s="73">
        <f t="shared" ca="1" si="53"/>
        <v>0</v>
      </c>
      <c r="AB278" s="93"/>
      <c r="AC278" s="75">
        <f ca="1">ROUND(IF($H278="Oui",0,SUMIFS(données!$C$33:$C$39,données!$A$33:$A$39,$I278)),2)</f>
        <v>0</v>
      </c>
      <c r="AD278" s="75" cm="1">
        <f t="array" aca="1" ref="AD278" ca="1">ROUND((SUMPRODUCT((données!$L$2:$R$2=$I278)*(données!$A$3:$A$17=J$1)*(données!$B$3:$B$17=J$2)*données!$L$3:$R$17)*$J278)+(SUMPRODUCT((données!$L$2:$R$2=$I278)*(données!$A$3:$A$17=K$1)*(données!$B$3:$B$17=K$2)*données!$L$3:$R$17)*$K278)+(SUMPRODUCT((données!$L$2:$R$2=$I278)*(données!$A$3:$A$17=L$1)*(données!$B$3:$B$17=L$2)*données!$L$3:$R$17)*$L278)+(SUMPRODUCT((données!$L$2:$R$2=$I278)*(données!$A$3:$A$17=M$1)*(données!$B$3:$B$17=M$2)*données!$L$3:$R$17)*$M278)+(SUMPRODUCT((données!$L$2:$R$2=$I278)*(données!$A$3:$A$17=N$1)*(données!$B$3:$B$17=N$2)*données!$L$3:$R$17)*$N278)+(SUMPRODUCT((données!$L$2:$R$2=$I278)*(données!$A$3:$A$17=O$1)*(données!$B$3:$B$17=O$2)*données!$L$3:$R$17)*$O278)+(SUMPRODUCT((données!$L$2:$R$2=$I278)*(données!$A$3:$A$17=P$1)*(données!$B$3:$B$17=Q$2)*données!$L$3:$R$17)*$P278)+(SUMPRODUCT((données!$L$2:$R$2=$I278)*(données!$A$3:$A$17=Q$1)*(données!$B$3:$B$17=Q$2)*données!$L$3:$R$17)*$Q278)+(SUMPRODUCT((données!$L$2:$R$2=$I278)*(données!$A$3:$A$17=R$1)*(données!$B$3:$B$17=R$2)*données!$L$3:$R$17)*$R278)+(SUMPRODUCT((données!$L$2:$R$2=$I278)*(données!$A$3:$A$17=S$1)*(données!$B$3:$B$17=S$2)*données!$L$3:$R$17)*$S278)+(SUMPRODUCT((données!$L$2:$R$2=$I278)*(données!$A$3:$A$17=T$1)*(données!$B$3:$B$17=T$2)*données!$L$3:$R$17)*$T278)+(SUMPRODUCT((données!$L$2:$R$2=$I278)*(données!$A$3:$A$17=U$1)*(données!$B$3:$B$17=U$2)*données!$L$3:$R$17)*$U278)+(SUMPRODUCT((données!$L$2:$R$2=$I278)*(données!$A$3:$A$17=V$1)*(données!$B$3:$B$17=V$2)*données!$L$3:$R$17)*$V278)+(SUMPRODUCT((données!$L$2:$R$2=$I278)*(données!$A$3:$A$17=W$1)*(données!$B$3:$B$17=W$2)*données!$L$3:$R$17)*$W278)+(SUMPRODUCT((données!$L$2:$R$2=$I278)*(données!$A$3:$A$17=AA$1)*(données!$B$3:$B$17=AA$2)*données!$L$3:$R$17)*$AA278),2)</f>
        <v>0</v>
      </c>
      <c r="AE278" s="75" cm="1">
        <f t="array" aca="1" ref="AE278" ca="1">IFERROR(_xlfn.XLOOKUP(AE$1,INDIRECT("'"&amp;$A278&amp;"'!$a:$a"),INDIRECT("'"&amp;$A278&amp;"'!$f:$f"),FALSE),0)</f>
        <v>0</v>
      </c>
      <c r="AF278" s="75">
        <f t="shared" ca="1" si="54"/>
        <v>0</v>
      </c>
      <c r="AG278" s="75">
        <f t="shared" ca="1" si="55"/>
        <v>0</v>
      </c>
      <c r="AH278" s="74" cm="1">
        <f t="array" aca="1" ref="AH278" ca="1">IFERROR(_xlfn.XLOOKUP(AH$1,INDIRECT("'"&amp;$A278&amp;"'!$A:$A"),INDIRECT("'"&amp;$A278&amp;"'!$b:$b"),FALSE),0)</f>
        <v>0</v>
      </c>
      <c r="AI278" s="74">
        <f ca="1">IFERROR(_xlfn.XLOOKUP($I278,données!$A$33:$A$39,données!$D$33:$D$39,0),0)</f>
        <v>0</v>
      </c>
      <c r="AJ278" s="74">
        <f ca="1">IFERROR(_xlfn.XLOOKUP($I278,données!$A$33:$A$39,données!$E$33:$E$39,0),0)</f>
        <v>0</v>
      </c>
      <c r="AK278" s="74">
        <f ca="1">IFERROR(_xlfn.XLOOKUP($I278,données!$A$33:$A$39,données!$F$33:$F$39,0),0)</f>
        <v>0</v>
      </c>
      <c r="AL278" s="74">
        <f ca="1">IFERROR(_xlfn.XLOOKUP($I278,données!$A$33:$A$39,données!$G$33:$G$39,0),0)</f>
        <v>0</v>
      </c>
      <c r="AM278" s="74">
        <f ca="1">IFERROR(_xlfn.XLOOKUP($I278,données!$A$33:$A$39,données!$H$33:$H$39,0),0)</f>
        <v>0</v>
      </c>
      <c r="AN278" s="74"/>
      <c r="AO278" s="74"/>
      <c r="AP278" s="71"/>
      <c r="AQ278" s="82"/>
    </row>
    <row r="279" spans="1:43" s="68" customFormat="1" ht="14" x14ac:dyDescent="0.2">
      <c r="A279" s="71">
        <f t="shared" si="29"/>
        <v>275</v>
      </c>
      <c r="B279" s="71">
        <f t="shared" ca="1" si="50"/>
        <v>0</v>
      </c>
      <c r="C279" s="71">
        <f t="shared" ca="1" si="50"/>
        <v>0</v>
      </c>
      <c r="D279" s="71">
        <f t="shared" ca="1" si="50"/>
        <v>0</v>
      </c>
      <c r="E279" s="71">
        <f t="shared" ca="1" si="50"/>
        <v>0</v>
      </c>
      <c r="F279" s="71">
        <f t="shared" ca="1" si="57"/>
        <v>0</v>
      </c>
      <c r="G279" s="89">
        <f t="shared" ca="1" si="50"/>
        <v>0</v>
      </c>
      <c r="H279" s="72" cm="1">
        <f t="array" aca="1" ref="H279" ca="1">IFERROR(_xlfn.XLOOKUP(H$1,INDIRECT("'"&amp;$A279&amp;"'!$A:$A"),INDIRECT("'"&amp;$A279&amp;"'!$b:$b"),FALSE),0)</f>
        <v>0</v>
      </c>
      <c r="I279" s="71" cm="1">
        <f t="array" aca="1" ref="I279" ca="1">IFERROR(IF($H279="Oui",_xlfn.XLOOKUP(I$2,INDIRECT("'"&amp;$A279&amp;"'!$A:$A"),INDIRECT("'"&amp;$A279&amp;"'!$b:$b"),FALSE),_xlfn.XLOOKUP(I$1,INDIRECT("'"&amp;$A279&amp;"'!$C$19:$C$25"),INDIRECT("'"&amp;$A279&amp;"'!$A$19:$A$25"),données!$A$39)),0)</f>
        <v>0</v>
      </c>
      <c r="J279" s="73">
        <f t="shared" ca="1" si="52"/>
        <v>0</v>
      </c>
      <c r="K279" s="74">
        <f t="shared" ca="1" si="56"/>
        <v>0</v>
      </c>
      <c r="L279" s="74">
        <f t="shared" ca="1" si="56"/>
        <v>0</v>
      </c>
      <c r="M279" s="74">
        <f t="shared" ca="1" si="56"/>
        <v>0</v>
      </c>
      <c r="N279" s="74">
        <f t="shared" ca="1" si="56"/>
        <v>0</v>
      </c>
      <c r="O279" s="74">
        <f t="shared" ca="1" si="56"/>
        <v>0</v>
      </c>
      <c r="P279" s="74">
        <f t="shared" ca="1" si="56"/>
        <v>0</v>
      </c>
      <c r="Q279" s="74">
        <f t="shared" ca="1" si="56"/>
        <v>0</v>
      </c>
      <c r="R279" s="74">
        <f t="shared" ca="1" si="56"/>
        <v>0</v>
      </c>
      <c r="S279" s="74">
        <f t="shared" ca="1" si="56"/>
        <v>0</v>
      </c>
      <c r="T279" s="74">
        <f t="shared" ca="1" si="56"/>
        <v>0</v>
      </c>
      <c r="U279" s="74">
        <f t="shared" ca="1" si="56"/>
        <v>0</v>
      </c>
      <c r="V279" s="74">
        <f t="shared" ca="1" si="56"/>
        <v>0</v>
      </c>
      <c r="W279" s="74">
        <f t="shared" ca="1" si="56"/>
        <v>0</v>
      </c>
      <c r="X279" s="74">
        <f t="shared" ca="1" si="56"/>
        <v>0</v>
      </c>
      <c r="Y279" s="74">
        <f t="shared" ca="1" si="56"/>
        <v>0</v>
      </c>
      <c r="Z279" s="74">
        <f t="shared" ca="1" si="56"/>
        <v>0</v>
      </c>
      <c r="AA279" s="73">
        <f t="shared" ca="1" si="53"/>
        <v>0</v>
      </c>
      <c r="AB279" s="93"/>
      <c r="AC279" s="75">
        <f ca="1">ROUND(IF($H279="Oui",0,SUMIFS(données!$C$33:$C$39,données!$A$33:$A$39,$I279)),2)</f>
        <v>0</v>
      </c>
      <c r="AD279" s="75" cm="1">
        <f t="array" aca="1" ref="AD279" ca="1">ROUND((SUMPRODUCT((données!$L$2:$R$2=$I279)*(données!$A$3:$A$17=J$1)*(données!$B$3:$B$17=J$2)*données!$L$3:$R$17)*$J279)+(SUMPRODUCT((données!$L$2:$R$2=$I279)*(données!$A$3:$A$17=K$1)*(données!$B$3:$B$17=K$2)*données!$L$3:$R$17)*$K279)+(SUMPRODUCT((données!$L$2:$R$2=$I279)*(données!$A$3:$A$17=L$1)*(données!$B$3:$B$17=L$2)*données!$L$3:$R$17)*$L279)+(SUMPRODUCT((données!$L$2:$R$2=$I279)*(données!$A$3:$A$17=M$1)*(données!$B$3:$B$17=M$2)*données!$L$3:$R$17)*$M279)+(SUMPRODUCT((données!$L$2:$R$2=$I279)*(données!$A$3:$A$17=N$1)*(données!$B$3:$B$17=N$2)*données!$L$3:$R$17)*$N279)+(SUMPRODUCT((données!$L$2:$R$2=$I279)*(données!$A$3:$A$17=O$1)*(données!$B$3:$B$17=O$2)*données!$L$3:$R$17)*$O279)+(SUMPRODUCT((données!$L$2:$R$2=$I279)*(données!$A$3:$A$17=P$1)*(données!$B$3:$B$17=Q$2)*données!$L$3:$R$17)*$P279)+(SUMPRODUCT((données!$L$2:$R$2=$I279)*(données!$A$3:$A$17=Q$1)*(données!$B$3:$B$17=Q$2)*données!$L$3:$R$17)*$Q279)+(SUMPRODUCT((données!$L$2:$R$2=$I279)*(données!$A$3:$A$17=R$1)*(données!$B$3:$B$17=R$2)*données!$L$3:$R$17)*$R279)+(SUMPRODUCT((données!$L$2:$R$2=$I279)*(données!$A$3:$A$17=S$1)*(données!$B$3:$B$17=S$2)*données!$L$3:$R$17)*$S279)+(SUMPRODUCT((données!$L$2:$R$2=$I279)*(données!$A$3:$A$17=T$1)*(données!$B$3:$B$17=T$2)*données!$L$3:$R$17)*$T279)+(SUMPRODUCT((données!$L$2:$R$2=$I279)*(données!$A$3:$A$17=U$1)*(données!$B$3:$B$17=U$2)*données!$L$3:$R$17)*$U279)+(SUMPRODUCT((données!$L$2:$R$2=$I279)*(données!$A$3:$A$17=V$1)*(données!$B$3:$B$17=V$2)*données!$L$3:$R$17)*$V279)+(SUMPRODUCT((données!$L$2:$R$2=$I279)*(données!$A$3:$A$17=W$1)*(données!$B$3:$B$17=W$2)*données!$L$3:$R$17)*$W279)+(SUMPRODUCT((données!$L$2:$R$2=$I279)*(données!$A$3:$A$17=AA$1)*(données!$B$3:$B$17=AA$2)*données!$L$3:$R$17)*$AA279),2)</f>
        <v>0</v>
      </c>
      <c r="AE279" s="75" cm="1">
        <f t="array" aca="1" ref="AE279" ca="1">IFERROR(_xlfn.XLOOKUP(AE$1,INDIRECT("'"&amp;$A279&amp;"'!$a:$a"),INDIRECT("'"&amp;$A279&amp;"'!$f:$f"),FALSE),0)</f>
        <v>0</v>
      </c>
      <c r="AF279" s="75">
        <f t="shared" ca="1" si="54"/>
        <v>0</v>
      </c>
      <c r="AG279" s="75">
        <f t="shared" ca="1" si="55"/>
        <v>0</v>
      </c>
      <c r="AH279" s="74" cm="1">
        <f t="array" aca="1" ref="AH279" ca="1">IFERROR(_xlfn.XLOOKUP(AH$1,INDIRECT("'"&amp;$A279&amp;"'!$A:$A"),INDIRECT("'"&amp;$A279&amp;"'!$b:$b"),FALSE),0)</f>
        <v>0</v>
      </c>
      <c r="AI279" s="74">
        <f ca="1">IFERROR(_xlfn.XLOOKUP($I279,données!$A$33:$A$39,données!$D$33:$D$39,0),0)</f>
        <v>0</v>
      </c>
      <c r="AJ279" s="74">
        <f ca="1">IFERROR(_xlfn.XLOOKUP($I279,données!$A$33:$A$39,données!$E$33:$E$39,0),0)</f>
        <v>0</v>
      </c>
      <c r="AK279" s="74">
        <f ca="1">IFERROR(_xlfn.XLOOKUP($I279,données!$A$33:$A$39,données!$F$33:$F$39,0),0)</f>
        <v>0</v>
      </c>
      <c r="AL279" s="74">
        <f ca="1">IFERROR(_xlfn.XLOOKUP($I279,données!$A$33:$A$39,données!$G$33:$G$39,0),0)</f>
        <v>0</v>
      </c>
      <c r="AM279" s="74">
        <f ca="1">IFERROR(_xlfn.XLOOKUP($I279,données!$A$33:$A$39,données!$H$33:$H$39,0),0)</f>
        <v>0</v>
      </c>
      <c r="AN279" s="74"/>
      <c r="AO279" s="74"/>
      <c r="AP279" s="71"/>
      <c r="AQ279" s="82"/>
    </row>
    <row r="280" spans="1:43" s="68" customFormat="1" ht="14" x14ac:dyDescent="0.2">
      <c r="A280" s="71">
        <f t="shared" si="29"/>
        <v>276</v>
      </c>
      <c r="B280" s="71">
        <f t="shared" ca="1" si="50"/>
        <v>0</v>
      </c>
      <c r="C280" s="71">
        <f t="shared" ca="1" si="50"/>
        <v>0</v>
      </c>
      <c r="D280" s="71">
        <f t="shared" ca="1" si="50"/>
        <v>0</v>
      </c>
      <c r="E280" s="71">
        <f t="shared" ca="1" si="50"/>
        <v>0</v>
      </c>
      <c r="F280" s="71">
        <f t="shared" ca="1" si="57"/>
        <v>0</v>
      </c>
      <c r="G280" s="89">
        <f t="shared" ca="1" si="50"/>
        <v>0</v>
      </c>
      <c r="H280" s="72" cm="1">
        <f t="array" aca="1" ref="H280" ca="1">IFERROR(_xlfn.XLOOKUP(H$1,INDIRECT("'"&amp;$A280&amp;"'!$A:$A"),INDIRECT("'"&amp;$A280&amp;"'!$b:$b"),FALSE),0)</f>
        <v>0</v>
      </c>
      <c r="I280" s="71" cm="1">
        <f t="array" aca="1" ref="I280" ca="1">IFERROR(IF($H280="Oui",_xlfn.XLOOKUP(I$2,INDIRECT("'"&amp;$A280&amp;"'!$A:$A"),INDIRECT("'"&amp;$A280&amp;"'!$b:$b"),FALSE),_xlfn.XLOOKUP(I$1,INDIRECT("'"&amp;$A280&amp;"'!$C$19:$C$25"),INDIRECT("'"&amp;$A280&amp;"'!$A$19:$A$25"),données!$A$39)),0)</f>
        <v>0</v>
      </c>
      <c r="J280" s="73">
        <f t="shared" ca="1" si="52"/>
        <v>0</v>
      </c>
      <c r="K280" s="74">
        <f t="shared" ca="1" si="56"/>
        <v>0</v>
      </c>
      <c r="L280" s="74">
        <f t="shared" ca="1" si="56"/>
        <v>0</v>
      </c>
      <c r="M280" s="74">
        <f t="shared" ca="1" si="56"/>
        <v>0</v>
      </c>
      <c r="N280" s="74">
        <f t="shared" ca="1" si="56"/>
        <v>0</v>
      </c>
      <c r="O280" s="74">
        <f t="shared" ca="1" si="56"/>
        <v>0</v>
      </c>
      <c r="P280" s="74">
        <f t="shared" ca="1" si="56"/>
        <v>0</v>
      </c>
      <c r="Q280" s="74">
        <f t="shared" ca="1" si="56"/>
        <v>0</v>
      </c>
      <c r="R280" s="74">
        <f t="shared" ca="1" si="56"/>
        <v>0</v>
      </c>
      <c r="S280" s="74">
        <f t="shared" ca="1" si="56"/>
        <v>0</v>
      </c>
      <c r="T280" s="74">
        <f t="shared" ca="1" si="56"/>
        <v>0</v>
      </c>
      <c r="U280" s="74">
        <f t="shared" ca="1" si="56"/>
        <v>0</v>
      </c>
      <c r="V280" s="74">
        <f t="shared" ca="1" si="56"/>
        <v>0</v>
      </c>
      <c r="W280" s="74">
        <f t="shared" ca="1" si="56"/>
        <v>0</v>
      </c>
      <c r="X280" s="74">
        <f t="shared" ca="1" si="56"/>
        <v>0</v>
      </c>
      <c r="Y280" s="74">
        <f t="shared" ca="1" si="56"/>
        <v>0</v>
      </c>
      <c r="Z280" s="74">
        <f t="shared" ca="1" si="56"/>
        <v>0</v>
      </c>
      <c r="AA280" s="73">
        <f t="shared" ca="1" si="53"/>
        <v>0</v>
      </c>
      <c r="AB280" s="93"/>
      <c r="AC280" s="75">
        <f ca="1">ROUND(IF($H280="Oui",0,SUMIFS(données!$C$33:$C$39,données!$A$33:$A$39,$I280)),2)</f>
        <v>0</v>
      </c>
      <c r="AD280" s="75" cm="1">
        <f t="array" aca="1" ref="AD280" ca="1">ROUND((SUMPRODUCT((données!$L$2:$R$2=$I280)*(données!$A$3:$A$17=J$1)*(données!$B$3:$B$17=J$2)*données!$L$3:$R$17)*$J280)+(SUMPRODUCT((données!$L$2:$R$2=$I280)*(données!$A$3:$A$17=K$1)*(données!$B$3:$B$17=K$2)*données!$L$3:$R$17)*$K280)+(SUMPRODUCT((données!$L$2:$R$2=$I280)*(données!$A$3:$A$17=L$1)*(données!$B$3:$B$17=L$2)*données!$L$3:$R$17)*$L280)+(SUMPRODUCT((données!$L$2:$R$2=$I280)*(données!$A$3:$A$17=M$1)*(données!$B$3:$B$17=M$2)*données!$L$3:$R$17)*$M280)+(SUMPRODUCT((données!$L$2:$R$2=$I280)*(données!$A$3:$A$17=N$1)*(données!$B$3:$B$17=N$2)*données!$L$3:$R$17)*$N280)+(SUMPRODUCT((données!$L$2:$R$2=$I280)*(données!$A$3:$A$17=O$1)*(données!$B$3:$B$17=O$2)*données!$L$3:$R$17)*$O280)+(SUMPRODUCT((données!$L$2:$R$2=$I280)*(données!$A$3:$A$17=P$1)*(données!$B$3:$B$17=Q$2)*données!$L$3:$R$17)*$P280)+(SUMPRODUCT((données!$L$2:$R$2=$I280)*(données!$A$3:$A$17=Q$1)*(données!$B$3:$B$17=Q$2)*données!$L$3:$R$17)*$Q280)+(SUMPRODUCT((données!$L$2:$R$2=$I280)*(données!$A$3:$A$17=R$1)*(données!$B$3:$B$17=R$2)*données!$L$3:$R$17)*$R280)+(SUMPRODUCT((données!$L$2:$R$2=$I280)*(données!$A$3:$A$17=S$1)*(données!$B$3:$B$17=S$2)*données!$L$3:$R$17)*$S280)+(SUMPRODUCT((données!$L$2:$R$2=$I280)*(données!$A$3:$A$17=T$1)*(données!$B$3:$B$17=T$2)*données!$L$3:$R$17)*$T280)+(SUMPRODUCT((données!$L$2:$R$2=$I280)*(données!$A$3:$A$17=U$1)*(données!$B$3:$B$17=U$2)*données!$L$3:$R$17)*$U280)+(SUMPRODUCT((données!$L$2:$R$2=$I280)*(données!$A$3:$A$17=V$1)*(données!$B$3:$B$17=V$2)*données!$L$3:$R$17)*$V280)+(SUMPRODUCT((données!$L$2:$R$2=$I280)*(données!$A$3:$A$17=W$1)*(données!$B$3:$B$17=W$2)*données!$L$3:$R$17)*$W280)+(SUMPRODUCT((données!$L$2:$R$2=$I280)*(données!$A$3:$A$17=AA$1)*(données!$B$3:$B$17=AA$2)*données!$L$3:$R$17)*$AA280),2)</f>
        <v>0</v>
      </c>
      <c r="AE280" s="75" cm="1">
        <f t="array" aca="1" ref="AE280" ca="1">IFERROR(_xlfn.XLOOKUP(AE$1,INDIRECT("'"&amp;$A280&amp;"'!$a:$a"),INDIRECT("'"&amp;$A280&amp;"'!$f:$f"),FALSE),0)</f>
        <v>0</v>
      </c>
      <c r="AF280" s="75">
        <f t="shared" ca="1" si="54"/>
        <v>0</v>
      </c>
      <c r="AG280" s="75">
        <f t="shared" ca="1" si="55"/>
        <v>0</v>
      </c>
      <c r="AH280" s="74" cm="1">
        <f t="array" aca="1" ref="AH280" ca="1">IFERROR(_xlfn.XLOOKUP(AH$1,INDIRECT("'"&amp;$A280&amp;"'!$A:$A"),INDIRECT("'"&amp;$A280&amp;"'!$b:$b"),FALSE),0)</f>
        <v>0</v>
      </c>
      <c r="AI280" s="74">
        <f ca="1">IFERROR(_xlfn.XLOOKUP($I280,données!$A$33:$A$39,données!$D$33:$D$39,0),0)</f>
        <v>0</v>
      </c>
      <c r="AJ280" s="74">
        <f ca="1">IFERROR(_xlfn.XLOOKUP($I280,données!$A$33:$A$39,données!$E$33:$E$39,0),0)</f>
        <v>0</v>
      </c>
      <c r="AK280" s="74">
        <f ca="1">IFERROR(_xlfn.XLOOKUP($I280,données!$A$33:$A$39,données!$F$33:$F$39,0),0)</f>
        <v>0</v>
      </c>
      <c r="AL280" s="74">
        <f ca="1">IFERROR(_xlfn.XLOOKUP($I280,données!$A$33:$A$39,données!$G$33:$G$39,0),0)</f>
        <v>0</v>
      </c>
      <c r="AM280" s="74">
        <f ca="1">IFERROR(_xlfn.XLOOKUP($I280,données!$A$33:$A$39,données!$H$33:$H$39,0),0)</f>
        <v>0</v>
      </c>
      <c r="AN280" s="74"/>
      <c r="AO280" s="74"/>
      <c r="AP280" s="71"/>
      <c r="AQ280" s="82"/>
    </row>
    <row r="281" spans="1:43" s="68" customFormat="1" ht="14" x14ac:dyDescent="0.2">
      <c r="A281" s="71">
        <f t="shared" si="29"/>
        <v>277</v>
      </c>
      <c r="B281" s="71">
        <f t="shared" ca="1" si="50"/>
        <v>0</v>
      </c>
      <c r="C281" s="71">
        <f t="shared" ca="1" si="50"/>
        <v>0</v>
      </c>
      <c r="D281" s="71">
        <f t="shared" ca="1" si="50"/>
        <v>0</v>
      </c>
      <c r="E281" s="71">
        <f t="shared" ca="1" si="50"/>
        <v>0</v>
      </c>
      <c r="F281" s="71">
        <f t="shared" ca="1" si="57"/>
        <v>0</v>
      </c>
      <c r="G281" s="89">
        <f t="shared" ca="1" si="50"/>
        <v>0</v>
      </c>
      <c r="H281" s="72" cm="1">
        <f t="array" aca="1" ref="H281" ca="1">IFERROR(_xlfn.XLOOKUP(H$1,INDIRECT("'"&amp;$A281&amp;"'!$A:$A"),INDIRECT("'"&amp;$A281&amp;"'!$b:$b"),FALSE),0)</f>
        <v>0</v>
      </c>
      <c r="I281" s="71" cm="1">
        <f t="array" aca="1" ref="I281" ca="1">IFERROR(IF($H281="Oui",_xlfn.XLOOKUP(I$2,INDIRECT("'"&amp;$A281&amp;"'!$A:$A"),INDIRECT("'"&amp;$A281&amp;"'!$b:$b"),FALSE),_xlfn.XLOOKUP(I$1,INDIRECT("'"&amp;$A281&amp;"'!$C$19:$C$25"),INDIRECT("'"&amp;$A281&amp;"'!$A$19:$A$25"),données!$A$39)),0)</f>
        <v>0</v>
      </c>
      <c r="J281" s="73">
        <f t="shared" ca="1" si="52"/>
        <v>0</v>
      </c>
      <c r="K281" s="74">
        <f t="shared" ca="1" si="56"/>
        <v>0</v>
      </c>
      <c r="L281" s="74">
        <f t="shared" ca="1" si="56"/>
        <v>0</v>
      </c>
      <c r="M281" s="74">
        <f t="shared" ca="1" si="56"/>
        <v>0</v>
      </c>
      <c r="N281" s="74">
        <f t="shared" ca="1" si="56"/>
        <v>0</v>
      </c>
      <c r="O281" s="74">
        <f t="shared" ca="1" si="56"/>
        <v>0</v>
      </c>
      <c r="P281" s="74">
        <f t="shared" ca="1" si="56"/>
        <v>0</v>
      </c>
      <c r="Q281" s="74">
        <f t="shared" ca="1" si="56"/>
        <v>0</v>
      </c>
      <c r="R281" s="74">
        <f t="shared" ca="1" si="56"/>
        <v>0</v>
      </c>
      <c r="S281" s="74">
        <f t="shared" ca="1" si="56"/>
        <v>0</v>
      </c>
      <c r="T281" s="74">
        <f t="shared" ca="1" si="56"/>
        <v>0</v>
      </c>
      <c r="U281" s="74">
        <f t="shared" ca="1" si="56"/>
        <v>0</v>
      </c>
      <c r="V281" s="74">
        <f t="shared" ca="1" si="56"/>
        <v>0</v>
      </c>
      <c r="W281" s="74">
        <f t="shared" ca="1" si="56"/>
        <v>0</v>
      </c>
      <c r="X281" s="74">
        <f t="shared" ca="1" si="56"/>
        <v>0</v>
      </c>
      <c r="Y281" s="74">
        <f t="shared" ca="1" si="56"/>
        <v>0</v>
      </c>
      <c r="Z281" s="74">
        <f t="shared" ca="1" si="56"/>
        <v>0</v>
      </c>
      <c r="AA281" s="73">
        <f t="shared" ca="1" si="53"/>
        <v>0</v>
      </c>
      <c r="AB281" s="93"/>
      <c r="AC281" s="75">
        <f ca="1">ROUND(IF($H281="Oui",0,SUMIFS(données!$C$33:$C$39,données!$A$33:$A$39,$I281)),2)</f>
        <v>0</v>
      </c>
      <c r="AD281" s="75" cm="1">
        <f t="array" aca="1" ref="AD281" ca="1">ROUND((SUMPRODUCT((données!$L$2:$R$2=$I281)*(données!$A$3:$A$17=J$1)*(données!$B$3:$B$17=J$2)*données!$L$3:$R$17)*$J281)+(SUMPRODUCT((données!$L$2:$R$2=$I281)*(données!$A$3:$A$17=K$1)*(données!$B$3:$B$17=K$2)*données!$L$3:$R$17)*$K281)+(SUMPRODUCT((données!$L$2:$R$2=$I281)*(données!$A$3:$A$17=L$1)*(données!$B$3:$B$17=L$2)*données!$L$3:$R$17)*$L281)+(SUMPRODUCT((données!$L$2:$R$2=$I281)*(données!$A$3:$A$17=M$1)*(données!$B$3:$B$17=M$2)*données!$L$3:$R$17)*$M281)+(SUMPRODUCT((données!$L$2:$R$2=$I281)*(données!$A$3:$A$17=N$1)*(données!$B$3:$B$17=N$2)*données!$L$3:$R$17)*$N281)+(SUMPRODUCT((données!$L$2:$R$2=$I281)*(données!$A$3:$A$17=O$1)*(données!$B$3:$B$17=O$2)*données!$L$3:$R$17)*$O281)+(SUMPRODUCT((données!$L$2:$R$2=$I281)*(données!$A$3:$A$17=P$1)*(données!$B$3:$B$17=Q$2)*données!$L$3:$R$17)*$P281)+(SUMPRODUCT((données!$L$2:$R$2=$I281)*(données!$A$3:$A$17=Q$1)*(données!$B$3:$B$17=Q$2)*données!$L$3:$R$17)*$Q281)+(SUMPRODUCT((données!$L$2:$R$2=$I281)*(données!$A$3:$A$17=R$1)*(données!$B$3:$B$17=R$2)*données!$L$3:$R$17)*$R281)+(SUMPRODUCT((données!$L$2:$R$2=$I281)*(données!$A$3:$A$17=S$1)*(données!$B$3:$B$17=S$2)*données!$L$3:$R$17)*$S281)+(SUMPRODUCT((données!$L$2:$R$2=$I281)*(données!$A$3:$A$17=T$1)*(données!$B$3:$B$17=T$2)*données!$L$3:$R$17)*$T281)+(SUMPRODUCT((données!$L$2:$R$2=$I281)*(données!$A$3:$A$17=U$1)*(données!$B$3:$B$17=U$2)*données!$L$3:$R$17)*$U281)+(SUMPRODUCT((données!$L$2:$R$2=$I281)*(données!$A$3:$A$17=V$1)*(données!$B$3:$B$17=V$2)*données!$L$3:$R$17)*$V281)+(SUMPRODUCT((données!$L$2:$R$2=$I281)*(données!$A$3:$A$17=W$1)*(données!$B$3:$B$17=W$2)*données!$L$3:$R$17)*$W281)+(SUMPRODUCT((données!$L$2:$R$2=$I281)*(données!$A$3:$A$17=AA$1)*(données!$B$3:$B$17=AA$2)*données!$L$3:$R$17)*$AA281),2)</f>
        <v>0</v>
      </c>
      <c r="AE281" s="75" cm="1">
        <f t="array" aca="1" ref="AE281" ca="1">IFERROR(_xlfn.XLOOKUP(AE$1,INDIRECT("'"&amp;$A281&amp;"'!$a:$a"),INDIRECT("'"&amp;$A281&amp;"'!$f:$f"),FALSE),0)</f>
        <v>0</v>
      </c>
      <c r="AF281" s="75">
        <f t="shared" ca="1" si="54"/>
        <v>0</v>
      </c>
      <c r="AG281" s="75">
        <f t="shared" ca="1" si="55"/>
        <v>0</v>
      </c>
      <c r="AH281" s="74" cm="1">
        <f t="array" aca="1" ref="AH281" ca="1">IFERROR(_xlfn.XLOOKUP(AH$1,INDIRECT("'"&amp;$A281&amp;"'!$A:$A"),INDIRECT("'"&amp;$A281&amp;"'!$b:$b"),FALSE),0)</f>
        <v>0</v>
      </c>
      <c r="AI281" s="74">
        <f ca="1">IFERROR(_xlfn.XLOOKUP($I281,données!$A$33:$A$39,données!$D$33:$D$39,0),0)</f>
        <v>0</v>
      </c>
      <c r="AJ281" s="74">
        <f ca="1">IFERROR(_xlfn.XLOOKUP($I281,données!$A$33:$A$39,données!$E$33:$E$39,0),0)</f>
        <v>0</v>
      </c>
      <c r="AK281" s="74">
        <f ca="1">IFERROR(_xlfn.XLOOKUP($I281,données!$A$33:$A$39,données!$F$33:$F$39,0),0)</f>
        <v>0</v>
      </c>
      <c r="AL281" s="74">
        <f ca="1">IFERROR(_xlfn.XLOOKUP($I281,données!$A$33:$A$39,données!$G$33:$G$39,0),0)</f>
        <v>0</v>
      </c>
      <c r="AM281" s="74">
        <f ca="1">IFERROR(_xlfn.XLOOKUP($I281,données!$A$33:$A$39,données!$H$33:$H$39,0),0)</f>
        <v>0</v>
      </c>
      <c r="AN281" s="74"/>
      <c r="AO281" s="74"/>
      <c r="AP281" s="71"/>
      <c r="AQ281" s="82"/>
    </row>
    <row r="282" spans="1:43" s="68" customFormat="1" ht="14" x14ac:dyDescent="0.2">
      <c r="A282" s="71">
        <f t="shared" si="29"/>
        <v>278</v>
      </c>
      <c r="B282" s="71">
        <f t="shared" ca="1" si="50"/>
        <v>0</v>
      </c>
      <c r="C282" s="71">
        <f t="shared" ca="1" si="50"/>
        <v>0</v>
      </c>
      <c r="D282" s="71">
        <f t="shared" ca="1" si="50"/>
        <v>0</v>
      </c>
      <c r="E282" s="71">
        <f t="shared" ca="1" si="50"/>
        <v>0</v>
      </c>
      <c r="F282" s="71">
        <f t="shared" ca="1" si="57"/>
        <v>0</v>
      </c>
      <c r="G282" s="89">
        <f t="shared" ca="1" si="50"/>
        <v>0</v>
      </c>
      <c r="H282" s="72" cm="1">
        <f t="array" aca="1" ref="H282" ca="1">IFERROR(_xlfn.XLOOKUP(H$1,INDIRECT("'"&amp;$A282&amp;"'!$A:$A"),INDIRECT("'"&amp;$A282&amp;"'!$b:$b"),FALSE),0)</f>
        <v>0</v>
      </c>
      <c r="I282" s="71" cm="1">
        <f t="array" aca="1" ref="I282" ca="1">IFERROR(IF($H282="Oui",_xlfn.XLOOKUP(I$2,INDIRECT("'"&amp;$A282&amp;"'!$A:$A"),INDIRECT("'"&amp;$A282&amp;"'!$b:$b"),FALSE),_xlfn.XLOOKUP(I$1,INDIRECT("'"&amp;$A282&amp;"'!$C$19:$C$25"),INDIRECT("'"&amp;$A282&amp;"'!$A$19:$A$25"),données!$A$39)),0)</f>
        <v>0</v>
      </c>
      <c r="J282" s="73">
        <f t="shared" ca="1" si="52"/>
        <v>0</v>
      </c>
      <c r="K282" s="74">
        <f t="shared" ca="1" si="56"/>
        <v>0</v>
      </c>
      <c r="L282" s="74">
        <f t="shared" ca="1" si="56"/>
        <v>0</v>
      </c>
      <c r="M282" s="74">
        <f t="shared" ca="1" si="56"/>
        <v>0</v>
      </c>
      <c r="N282" s="74">
        <f t="shared" ca="1" si="56"/>
        <v>0</v>
      </c>
      <c r="O282" s="74">
        <f t="shared" ca="1" si="56"/>
        <v>0</v>
      </c>
      <c r="P282" s="74">
        <f t="shared" ca="1" si="56"/>
        <v>0</v>
      </c>
      <c r="Q282" s="74">
        <f t="shared" ca="1" si="56"/>
        <v>0</v>
      </c>
      <c r="R282" s="74">
        <f t="shared" ca="1" si="56"/>
        <v>0</v>
      </c>
      <c r="S282" s="74">
        <f t="shared" ca="1" si="56"/>
        <v>0</v>
      </c>
      <c r="T282" s="74">
        <f t="shared" ca="1" si="56"/>
        <v>0</v>
      </c>
      <c r="U282" s="74">
        <f t="shared" ca="1" si="56"/>
        <v>0</v>
      </c>
      <c r="V282" s="74">
        <f t="shared" ca="1" si="56"/>
        <v>0</v>
      </c>
      <c r="W282" s="74">
        <f t="shared" ca="1" si="56"/>
        <v>0</v>
      </c>
      <c r="X282" s="74">
        <f t="shared" ca="1" si="56"/>
        <v>0</v>
      </c>
      <c r="Y282" s="74">
        <f t="shared" ca="1" si="56"/>
        <v>0</v>
      </c>
      <c r="Z282" s="74">
        <f t="shared" ca="1" si="56"/>
        <v>0</v>
      </c>
      <c r="AA282" s="73">
        <f t="shared" ca="1" si="53"/>
        <v>0</v>
      </c>
      <c r="AB282" s="93"/>
      <c r="AC282" s="75">
        <f ca="1">ROUND(IF($H282="Oui",0,SUMIFS(données!$C$33:$C$39,données!$A$33:$A$39,$I282)),2)</f>
        <v>0</v>
      </c>
      <c r="AD282" s="75" cm="1">
        <f t="array" aca="1" ref="AD282" ca="1">ROUND((SUMPRODUCT((données!$L$2:$R$2=$I282)*(données!$A$3:$A$17=J$1)*(données!$B$3:$B$17=J$2)*données!$L$3:$R$17)*$J282)+(SUMPRODUCT((données!$L$2:$R$2=$I282)*(données!$A$3:$A$17=K$1)*(données!$B$3:$B$17=K$2)*données!$L$3:$R$17)*$K282)+(SUMPRODUCT((données!$L$2:$R$2=$I282)*(données!$A$3:$A$17=L$1)*(données!$B$3:$B$17=L$2)*données!$L$3:$R$17)*$L282)+(SUMPRODUCT((données!$L$2:$R$2=$I282)*(données!$A$3:$A$17=M$1)*(données!$B$3:$B$17=M$2)*données!$L$3:$R$17)*$M282)+(SUMPRODUCT((données!$L$2:$R$2=$I282)*(données!$A$3:$A$17=N$1)*(données!$B$3:$B$17=N$2)*données!$L$3:$R$17)*$N282)+(SUMPRODUCT((données!$L$2:$R$2=$I282)*(données!$A$3:$A$17=O$1)*(données!$B$3:$B$17=O$2)*données!$L$3:$R$17)*$O282)+(SUMPRODUCT((données!$L$2:$R$2=$I282)*(données!$A$3:$A$17=P$1)*(données!$B$3:$B$17=Q$2)*données!$L$3:$R$17)*$P282)+(SUMPRODUCT((données!$L$2:$R$2=$I282)*(données!$A$3:$A$17=Q$1)*(données!$B$3:$B$17=Q$2)*données!$L$3:$R$17)*$Q282)+(SUMPRODUCT((données!$L$2:$R$2=$I282)*(données!$A$3:$A$17=R$1)*(données!$B$3:$B$17=R$2)*données!$L$3:$R$17)*$R282)+(SUMPRODUCT((données!$L$2:$R$2=$I282)*(données!$A$3:$A$17=S$1)*(données!$B$3:$B$17=S$2)*données!$L$3:$R$17)*$S282)+(SUMPRODUCT((données!$L$2:$R$2=$I282)*(données!$A$3:$A$17=T$1)*(données!$B$3:$B$17=T$2)*données!$L$3:$R$17)*$T282)+(SUMPRODUCT((données!$L$2:$R$2=$I282)*(données!$A$3:$A$17=U$1)*(données!$B$3:$B$17=U$2)*données!$L$3:$R$17)*$U282)+(SUMPRODUCT((données!$L$2:$R$2=$I282)*(données!$A$3:$A$17=V$1)*(données!$B$3:$B$17=V$2)*données!$L$3:$R$17)*$V282)+(SUMPRODUCT((données!$L$2:$R$2=$I282)*(données!$A$3:$A$17=W$1)*(données!$B$3:$B$17=W$2)*données!$L$3:$R$17)*$W282)+(SUMPRODUCT((données!$L$2:$R$2=$I282)*(données!$A$3:$A$17=AA$1)*(données!$B$3:$B$17=AA$2)*données!$L$3:$R$17)*$AA282),2)</f>
        <v>0</v>
      </c>
      <c r="AE282" s="75" cm="1">
        <f t="array" aca="1" ref="AE282" ca="1">IFERROR(_xlfn.XLOOKUP(AE$1,INDIRECT("'"&amp;$A282&amp;"'!$a:$a"),INDIRECT("'"&amp;$A282&amp;"'!$f:$f"),FALSE),0)</f>
        <v>0</v>
      </c>
      <c r="AF282" s="75">
        <f t="shared" ca="1" si="54"/>
        <v>0</v>
      </c>
      <c r="AG282" s="75">
        <f t="shared" ca="1" si="55"/>
        <v>0</v>
      </c>
      <c r="AH282" s="74" cm="1">
        <f t="array" aca="1" ref="AH282" ca="1">IFERROR(_xlfn.XLOOKUP(AH$1,INDIRECT("'"&amp;$A282&amp;"'!$A:$A"),INDIRECT("'"&amp;$A282&amp;"'!$b:$b"),FALSE),0)</f>
        <v>0</v>
      </c>
      <c r="AI282" s="74">
        <f ca="1">IFERROR(_xlfn.XLOOKUP($I282,données!$A$33:$A$39,données!$D$33:$D$39,0),0)</f>
        <v>0</v>
      </c>
      <c r="AJ282" s="74">
        <f ca="1">IFERROR(_xlfn.XLOOKUP($I282,données!$A$33:$A$39,données!$E$33:$E$39,0),0)</f>
        <v>0</v>
      </c>
      <c r="AK282" s="74">
        <f ca="1">IFERROR(_xlfn.XLOOKUP($I282,données!$A$33:$A$39,données!$F$33:$F$39,0),0)</f>
        <v>0</v>
      </c>
      <c r="AL282" s="74">
        <f ca="1">IFERROR(_xlfn.XLOOKUP($I282,données!$A$33:$A$39,données!$G$33:$G$39,0),0)</f>
        <v>0</v>
      </c>
      <c r="AM282" s="74">
        <f ca="1">IFERROR(_xlfn.XLOOKUP($I282,données!$A$33:$A$39,données!$H$33:$H$39,0),0)</f>
        <v>0</v>
      </c>
      <c r="AN282" s="74"/>
      <c r="AO282" s="74"/>
      <c r="AP282" s="71"/>
      <c r="AQ282" s="82"/>
    </row>
    <row r="283" spans="1:43" s="68" customFormat="1" ht="14" x14ac:dyDescent="0.2">
      <c r="A283" s="71">
        <f t="shared" si="29"/>
        <v>279</v>
      </c>
      <c r="B283" s="71">
        <f t="shared" ca="1" si="50"/>
        <v>0</v>
      </c>
      <c r="C283" s="71">
        <f t="shared" ca="1" si="50"/>
        <v>0</v>
      </c>
      <c r="D283" s="71">
        <f t="shared" ca="1" si="50"/>
        <v>0</v>
      </c>
      <c r="E283" s="71">
        <f t="shared" ca="1" si="50"/>
        <v>0</v>
      </c>
      <c r="F283" s="71">
        <f t="shared" ca="1" si="57"/>
        <v>0</v>
      </c>
      <c r="G283" s="89">
        <f t="shared" ca="1" si="50"/>
        <v>0</v>
      </c>
      <c r="H283" s="72" cm="1">
        <f t="array" aca="1" ref="H283" ca="1">IFERROR(_xlfn.XLOOKUP(H$1,INDIRECT("'"&amp;$A283&amp;"'!$A:$A"),INDIRECT("'"&amp;$A283&amp;"'!$b:$b"),FALSE),0)</f>
        <v>0</v>
      </c>
      <c r="I283" s="71" cm="1">
        <f t="array" aca="1" ref="I283" ca="1">IFERROR(IF($H283="Oui",_xlfn.XLOOKUP(I$2,INDIRECT("'"&amp;$A283&amp;"'!$A:$A"),INDIRECT("'"&amp;$A283&amp;"'!$b:$b"),FALSE),_xlfn.XLOOKUP(I$1,INDIRECT("'"&amp;$A283&amp;"'!$C$19:$C$25"),INDIRECT("'"&amp;$A283&amp;"'!$A$19:$A$25"),données!$A$39)),0)</f>
        <v>0</v>
      </c>
      <c r="J283" s="73">
        <f t="shared" ca="1" si="52"/>
        <v>0</v>
      </c>
      <c r="K283" s="74">
        <f t="shared" ca="1" si="56"/>
        <v>0</v>
      </c>
      <c r="L283" s="74">
        <f t="shared" ca="1" si="56"/>
        <v>0</v>
      </c>
      <c r="M283" s="74">
        <f t="shared" ca="1" si="56"/>
        <v>0</v>
      </c>
      <c r="N283" s="74">
        <f t="shared" ca="1" si="56"/>
        <v>0</v>
      </c>
      <c r="O283" s="74">
        <f t="shared" ca="1" si="56"/>
        <v>0</v>
      </c>
      <c r="P283" s="74">
        <f t="shared" ca="1" si="56"/>
        <v>0</v>
      </c>
      <c r="Q283" s="74">
        <f t="shared" ca="1" si="56"/>
        <v>0</v>
      </c>
      <c r="R283" s="74">
        <f t="shared" ca="1" si="56"/>
        <v>0</v>
      </c>
      <c r="S283" s="74">
        <f t="shared" ca="1" si="56"/>
        <v>0</v>
      </c>
      <c r="T283" s="74">
        <f t="shared" ca="1" si="56"/>
        <v>0</v>
      </c>
      <c r="U283" s="74">
        <f t="shared" ca="1" si="56"/>
        <v>0</v>
      </c>
      <c r="V283" s="74">
        <f t="shared" ca="1" si="56"/>
        <v>0</v>
      </c>
      <c r="W283" s="74">
        <f t="shared" ca="1" si="56"/>
        <v>0</v>
      </c>
      <c r="X283" s="74">
        <f t="shared" ca="1" si="56"/>
        <v>0</v>
      </c>
      <c r="Y283" s="74">
        <f t="shared" ca="1" si="56"/>
        <v>0</v>
      </c>
      <c r="Z283" s="74">
        <f t="shared" ca="1" si="56"/>
        <v>0</v>
      </c>
      <c r="AA283" s="73">
        <f t="shared" ca="1" si="53"/>
        <v>0</v>
      </c>
      <c r="AB283" s="93"/>
      <c r="AC283" s="75">
        <f ca="1">ROUND(IF($H283="Oui",0,SUMIFS(données!$C$33:$C$39,données!$A$33:$A$39,$I283)),2)</f>
        <v>0</v>
      </c>
      <c r="AD283" s="75" cm="1">
        <f t="array" aca="1" ref="AD283" ca="1">ROUND((SUMPRODUCT((données!$L$2:$R$2=$I283)*(données!$A$3:$A$17=J$1)*(données!$B$3:$B$17=J$2)*données!$L$3:$R$17)*$J283)+(SUMPRODUCT((données!$L$2:$R$2=$I283)*(données!$A$3:$A$17=K$1)*(données!$B$3:$B$17=K$2)*données!$L$3:$R$17)*$K283)+(SUMPRODUCT((données!$L$2:$R$2=$I283)*(données!$A$3:$A$17=L$1)*(données!$B$3:$B$17=L$2)*données!$L$3:$R$17)*$L283)+(SUMPRODUCT((données!$L$2:$R$2=$I283)*(données!$A$3:$A$17=M$1)*(données!$B$3:$B$17=M$2)*données!$L$3:$R$17)*$M283)+(SUMPRODUCT((données!$L$2:$R$2=$I283)*(données!$A$3:$A$17=N$1)*(données!$B$3:$B$17=N$2)*données!$L$3:$R$17)*$N283)+(SUMPRODUCT((données!$L$2:$R$2=$I283)*(données!$A$3:$A$17=O$1)*(données!$B$3:$B$17=O$2)*données!$L$3:$R$17)*$O283)+(SUMPRODUCT((données!$L$2:$R$2=$I283)*(données!$A$3:$A$17=P$1)*(données!$B$3:$B$17=Q$2)*données!$L$3:$R$17)*$P283)+(SUMPRODUCT((données!$L$2:$R$2=$I283)*(données!$A$3:$A$17=Q$1)*(données!$B$3:$B$17=Q$2)*données!$L$3:$R$17)*$Q283)+(SUMPRODUCT((données!$L$2:$R$2=$I283)*(données!$A$3:$A$17=R$1)*(données!$B$3:$B$17=R$2)*données!$L$3:$R$17)*$R283)+(SUMPRODUCT((données!$L$2:$R$2=$I283)*(données!$A$3:$A$17=S$1)*(données!$B$3:$B$17=S$2)*données!$L$3:$R$17)*$S283)+(SUMPRODUCT((données!$L$2:$R$2=$I283)*(données!$A$3:$A$17=T$1)*(données!$B$3:$B$17=T$2)*données!$L$3:$R$17)*$T283)+(SUMPRODUCT((données!$L$2:$R$2=$I283)*(données!$A$3:$A$17=U$1)*(données!$B$3:$B$17=U$2)*données!$L$3:$R$17)*$U283)+(SUMPRODUCT((données!$L$2:$R$2=$I283)*(données!$A$3:$A$17=V$1)*(données!$B$3:$B$17=V$2)*données!$L$3:$R$17)*$V283)+(SUMPRODUCT((données!$L$2:$R$2=$I283)*(données!$A$3:$A$17=W$1)*(données!$B$3:$B$17=W$2)*données!$L$3:$R$17)*$W283)+(SUMPRODUCT((données!$L$2:$R$2=$I283)*(données!$A$3:$A$17=AA$1)*(données!$B$3:$B$17=AA$2)*données!$L$3:$R$17)*$AA283),2)</f>
        <v>0</v>
      </c>
      <c r="AE283" s="75" cm="1">
        <f t="array" aca="1" ref="AE283" ca="1">IFERROR(_xlfn.XLOOKUP(AE$1,INDIRECT("'"&amp;$A283&amp;"'!$a:$a"),INDIRECT("'"&amp;$A283&amp;"'!$f:$f"),FALSE),0)</f>
        <v>0</v>
      </c>
      <c r="AF283" s="75">
        <f t="shared" ca="1" si="54"/>
        <v>0</v>
      </c>
      <c r="AG283" s="75">
        <f t="shared" ca="1" si="55"/>
        <v>0</v>
      </c>
      <c r="AH283" s="74" cm="1">
        <f t="array" aca="1" ref="AH283" ca="1">IFERROR(_xlfn.XLOOKUP(AH$1,INDIRECT("'"&amp;$A283&amp;"'!$A:$A"),INDIRECT("'"&amp;$A283&amp;"'!$b:$b"),FALSE),0)</f>
        <v>0</v>
      </c>
      <c r="AI283" s="74">
        <f ca="1">IFERROR(_xlfn.XLOOKUP($I283,données!$A$33:$A$39,données!$D$33:$D$39,0),0)</f>
        <v>0</v>
      </c>
      <c r="AJ283" s="74">
        <f ca="1">IFERROR(_xlfn.XLOOKUP($I283,données!$A$33:$A$39,données!$E$33:$E$39,0),0)</f>
        <v>0</v>
      </c>
      <c r="AK283" s="74">
        <f ca="1">IFERROR(_xlfn.XLOOKUP($I283,données!$A$33:$A$39,données!$F$33:$F$39,0),0)</f>
        <v>0</v>
      </c>
      <c r="AL283" s="74">
        <f ca="1">IFERROR(_xlfn.XLOOKUP($I283,données!$A$33:$A$39,données!$G$33:$G$39,0),0)</f>
        <v>0</v>
      </c>
      <c r="AM283" s="74">
        <f ca="1">IFERROR(_xlfn.XLOOKUP($I283,données!$A$33:$A$39,données!$H$33:$H$39,0),0)</f>
        <v>0</v>
      </c>
      <c r="AN283" s="74"/>
      <c r="AO283" s="74"/>
      <c r="AP283" s="71"/>
      <c r="AQ283" s="82"/>
    </row>
    <row r="284" spans="1:43" s="68" customFormat="1" ht="14" x14ac:dyDescent="0.2">
      <c r="A284" s="71">
        <f t="shared" si="29"/>
        <v>280</v>
      </c>
      <c r="B284" s="71">
        <f t="shared" ca="1" si="50"/>
        <v>0</v>
      </c>
      <c r="C284" s="71">
        <f t="shared" ca="1" si="50"/>
        <v>0</v>
      </c>
      <c r="D284" s="71">
        <f t="shared" ca="1" si="50"/>
        <v>0</v>
      </c>
      <c r="E284" s="71">
        <f t="shared" ca="1" si="50"/>
        <v>0</v>
      </c>
      <c r="F284" s="71">
        <f t="shared" ca="1" si="57"/>
        <v>0</v>
      </c>
      <c r="G284" s="89">
        <f t="shared" ca="1" si="50"/>
        <v>0</v>
      </c>
      <c r="H284" s="72" cm="1">
        <f t="array" aca="1" ref="H284" ca="1">IFERROR(_xlfn.XLOOKUP(H$1,INDIRECT("'"&amp;$A284&amp;"'!$A:$A"),INDIRECT("'"&amp;$A284&amp;"'!$b:$b"),FALSE),0)</f>
        <v>0</v>
      </c>
      <c r="I284" s="71" cm="1">
        <f t="array" aca="1" ref="I284" ca="1">IFERROR(IF($H284="Oui",_xlfn.XLOOKUP(I$2,INDIRECT("'"&amp;$A284&amp;"'!$A:$A"),INDIRECT("'"&amp;$A284&amp;"'!$b:$b"),FALSE),_xlfn.XLOOKUP(I$1,INDIRECT("'"&amp;$A284&amp;"'!$C$19:$C$25"),INDIRECT("'"&amp;$A284&amp;"'!$A$19:$A$25"),données!$A$39)),0)</f>
        <v>0</v>
      </c>
      <c r="J284" s="73">
        <f t="shared" ca="1" si="52"/>
        <v>0</v>
      </c>
      <c r="K284" s="74">
        <f t="shared" ca="1" si="56"/>
        <v>0</v>
      </c>
      <c r="L284" s="74">
        <f t="shared" ca="1" si="56"/>
        <v>0</v>
      </c>
      <c r="M284" s="74">
        <f t="shared" ca="1" si="56"/>
        <v>0</v>
      </c>
      <c r="N284" s="74">
        <f t="shared" ca="1" si="56"/>
        <v>0</v>
      </c>
      <c r="O284" s="74">
        <f t="shared" ca="1" si="56"/>
        <v>0</v>
      </c>
      <c r="P284" s="74">
        <f t="shared" ca="1" si="56"/>
        <v>0</v>
      </c>
      <c r="Q284" s="74">
        <f t="shared" ca="1" si="56"/>
        <v>0</v>
      </c>
      <c r="R284" s="74">
        <f t="shared" ca="1" si="56"/>
        <v>0</v>
      </c>
      <c r="S284" s="74">
        <f t="shared" ca="1" si="56"/>
        <v>0</v>
      </c>
      <c r="T284" s="74">
        <f t="shared" ca="1" si="56"/>
        <v>0</v>
      </c>
      <c r="U284" s="74">
        <f t="shared" ca="1" si="56"/>
        <v>0</v>
      </c>
      <c r="V284" s="74">
        <f t="shared" ca="1" si="56"/>
        <v>0</v>
      </c>
      <c r="W284" s="74">
        <f t="shared" ca="1" si="56"/>
        <v>0</v>
      </c>
      <c r="X284" s="74">
        <f t="shared" ca="1" si="56"/>
        <v>0</v>
      </c>
      <c r="Y284" s="74">
        <f t="shared" ca="1" si="56"/>
        <v>0</v>
      </c>
      <c r="Z284" s="74">
        <f t="shared" ca="1" si="56"/>
        <v>0</v>
      </c>
      <c r="AA284" s="73">
        <f t="shared" ca="1" si="53"/>
        <v>0</v>
      </c>
      <c r="AB284" s="93"/>
      <c r="AC284" s="75">
        <f ca="1">ROUND(IF($H284="Oui",0,SUMIFS(données!$C$33:$C$39,données!$A$33:$A$39,$I284)),2)</f>
        <v>0</v>
      </c>
      <c r="AD284" s="75" cm="1">
        <f t="array" aca="1" ref="AD284" ca="1">ROUND((SUMPRODUCT((données!$L$2:$R$2=$I284)*(données!$A$3:$A$17=J$1)*(données!$B$3:$B$17=J$2)*données!$L$3:$R$17)*$J284)+(SUMPRODUCT((données!$L$2:$R$2=$I284)*(données!$A$3:$A$17=K$1)*(données!$B$3:$B$17=K$2)*données!$L$3:$R$17)*$K284)+(SUMPRODUCT((données!$L$2:$R$2=$I284)*(données!$A$3:$A$17=L$1)*(données!$B$3:$B$17=L$2)*données!$L$3:$R$17)*$L284)+(SUMPRODUCT((données!$L$2:$R$2=$I284)*(données!$A$3:$A$17=M$1)*(données!$B$3:$B$17=M$2)*données!$L$3:$R$17)*$M284)+(SUMPRODUCT((données!$L$2:$R$2=$I284)*(données!$A$3:$A$17=N$1)*(données!$B$3:$B$17=N$2)*données!$L$3:$R$17)*$N284)+(SUMPRODUCT((données!$L$2:$R$2=$I284)*(données!$A$3:$A$17=O$1)*(données!$B$3:$B$17=O$2)*données!$L$3:$R$17)*$O284)+(SUMPRODUCT((données!$L$2:$R$2=$I284)*(données!$A$3:$A$17=P$1)*(données!$B$3:$B$17=Q$2)*données!$L$3:$R$17)*$P284)+(SUMPRODUCT((données!$L$2:$R$2=$I284)*(données!$A$3:$A$17=Q$1)*(données!$B$3:$B$17=Q$2)*données!$L$3:$R$17)*$Q284)+(SUMPRODUCT((données!$L$2:$R$2=$I284)*(données!$A$3:$A$17=R$1)*(données!$B$3:$B$17=R$2)*données!$L$3:$R$17)*$R284)+(SUMPRODUCT((données!$L$2:$R$2=$I284)*(données!$A$3:$A$17=S$1)*(données!$B$3:$B$17=S$2)*données!$L$3:$R$17)*$S284)+(SUMPRODUCT((données!$L$2:$R$2=$I284)*(données!$A$3:$A$17=T$1)*(données!$B$3:$B$17=T$2)*données!$L$3:$R$17)*$T284)+(SUMPRODUCT((données!$L$2:$R$2=$I284)*(données!$A$3:$A$17=U$1)*(données!$B$3:$B$17=U$2)*données!$L$3:$R$17)*$U284)+(SUMPRODUCT((données!$L$2:$R$2=$I284)*(données!$A$3:$A$17=V$1)*(données!$B$3:$B$17=V$2)*données!$L$3:$R$17)*$V284)+(SUMPRODUCT((données!$L$2:$R$2=$I284)*(données!$A$3:$A$17=W$1)*(données!$B$3:$B$17=W$2)*données!$L$3:$R$17)*$W284)+(SUMPRODUCT((données!$L$2:$R$2=$I284)*(données!$A$3:$A$17=AA$1)*(données!$B$3:$B$17=AA$2)*données!$L$3:$R$17)*$AA284),2)</f>
        <v>0</v>
      </c>
      <c r="AE284" s="75" cm="1">
        <f t="array" aca="1" ref="AE284" ca="1">IFERROR(_xlfn.XLOOKUP(AE$1,INDIRECT("'"&amp;$A284&amp;"'!$a:$a"),INDIRECT("'"&amp;$A284&amp;"'!$f:$f"),FALSE),0)</f>
        <v>0</v>
      </c>
      <c r="AF284" s="75">
        <f t="shared" ca="1" si="54"/>
        <v>0</v>
      </c>
      <c r="AG284" s="75">
        <f t="shared" ca="1" si="55"/>
        <v>0</v>
      </c>
      <c r="AH284" s="74" cm="1">
        <f t="array" aca="1" ref="AH284" ca="1">IFERROR(_xlfn.XLOOKUP(AH$1,INDIRECT("'"&amp;$A284&amp;"'!$A:$A"),INDIRECT("'"&amp;$A284&amp;"'!$b:$b"),FALSE),0)</f>
        <v>0</v>
      </c>
      <c r="AI284" s="74">
        <f ca="1">IFERROR(_xlfn.XLOOKUP($I284,données!$A$33:$A$39,données!$D$33:$D$39,0),0)</f>
        <v>0</v>
      </c>
      <c r="AJ284" s="74">
        <f ca="1">IFERROR(_xlfn.XLOOKUP($I284,données!$A$33:$A$39,données!$E$33:$E$39,0),0)</f>
        <v>0</v>
      </c>
      <c r="AK284" s="74">
        <f ca="1">IFERROR(_xlfn.XLOOKUP($I284,données!$A$33:$A$39,données!$F$33:$F$39,0),0)</f>
        <v>0</v>
      </c>
      <c r="AL284" s="74">
        <f ca="1">IFERROR(_xlfn.XLOOKUP($I284,données!$A$33:$A$39,données!$G$33:$G$39,0),0)</f>
        <v>0</v>
      </c>
      <c r="AM284" s="74">
        <f ca="1">IFERROR(_xlfn.XLOOKUP($I284,données!$A$33:$A$39,données!$H$33:$H$39,0),0)</f>
        <v>0</v>
      </c>
      <c r="AN284" s="74"/>
      <c r="AO284" s="74"/>
      <c r="AP284" s="71"/>
      <c r="AQ284" s="82"/>
    </row>
    <row r="285" spans="1:43" s="68" customFormat="1" ht="14" x14ac:dyDescent="0.2">
      <c r="A285" s="71">
        <f t="shared" si="29"/>
        <v>281</v>
      </c>
      <c r="B285" s="71">
        <f t="shared" ca="1" si="50"/>
        <v>0</v>
      </c>
      <c r="C285" s="71">
        <f t="shared" ca="1" si="50"/>
        <v>0</v>
      </c>
      <c r="D285" s="71">
        <f t="shared" ca="1" si="50"/>
        <v>0</v>
      </c>
      <c r="E285" s="71">
        <f t="shared" ca="1" si="50"/>
        <v>0</v>
      </c>
      <c r="F285" s="71">
        <f t="shared" ca="1" si="57"/>
        <v>0</v>
      </c>
      <c r="G285" s="89">
        <f t="shared" ca="1" si="50"/>
        <v>0</v>
      </c>
      <c r="H285" s="72" cm="1">
        <f t="array" aca="1" ref="H285" ca="1">IFERROR(_xlfn.XLOOKUP(H$1,INDIRECT("'"&amp;$A285&amp;"'!$A:$A"),INDIRECT("'"&amp;$A285&amp;"'!$b:$b"),FALSE),0)</f>
        <v>0</v>
      </c>
      <c r="I285" s="71" cm="1">
        <f t="array" aca="1" ref="I285" ca="1">IFERROR(IF($H285="Oui",_xlfn.XLOOKUP(I$2,INDIRECT("'"&amp;$A285&amp;"'!$A:$A"),INDIRECT("'"&amp;$A285&amp;"'!$b:$b"),FALSE),_xlfn.XLOOKUP(I$1,INDIRECT("'"&amp;$A285&amp;"'!$C$19:$C$25"),INDIRECT("'"&amp;$A285&amp;"'!$A$19:$A$25"),données!$A$39)),0)</f>
        <v>0</v>
      </c>
      <c r="J285" s="73">
        <f t="shared" ca="1" si="52"/>
        <v>0</v>
      </c>
      <c r="K285" s="74">
        <f t="shared" ca="1" si="56"/>
        <v>0</v>
      </c>
      <c r="L285" s="74">
        <f t="shared" ca="1" si="56"/>
        <v>0</v>
      </c>
      <c r="M285" s="74">
        <f t="shared" ca="1" si="56"/>
        <v>0</v>
      </c>
      <c r="N285" s="74">
        <f t="shared" ca="1" si="56"/>
        <v>0</v>
      </c>
      <c r="O285" s="74">
        <f t="shared" ca="1" si="56"/>
        <v>0</v>
      </c>
      <c r="P285" s="74">
        <f t="shared" ca="1" si="56"/>
        <v>0</v>
      </c>
      <c r="Q285" s="74">
        <f t="shared" ca="1" si="56"/>
        <v>0</v>
      </c>
      <c r="R285" s="74">
        <f t="shared" ca="1" si="56"/>
        <v>0</v>
      </c>
      <c r="S285" s="74">
        <f t="shared" ca="1" si="56"/>
        <v>0</v>
      </c>
      <c r="T285" s="74">
        <f t="shared" ca="1" si="56"/>
        <v>0</v>
      </c>
      <c r="U285" s="74">
        <f t="shared" ca="1" si="56"/>
        <v>0</v>
      </c>
      <c r="V285" s="74">
        <f t="shared" ca="1" si="56"/>
        <v>0</v>
      </c>
      <c r="W285" s="74">
        <f t="shared" ca="1" si="56"/>
        <v>0</v>
      </c>
      <c r="X285" s="74">
        <f t="shared" ca="1" si="56"/>
        <v>0</v>
      </c>
      <c r="Y285" s="74">
        <f t="shared" ca="1" si="56"/>
        <v>0</v>
      </c>
      <c r="Z285" s="74">
        <f t="shared" ca="1" si="56"/>
        <v>0</v>
      </c>
      <c r="AA285" s="73">
        <f t="shared" ca="1" si="53"/>
        <v>0</v>
      </c>
      <c r="AB285" s="93"/>
      <c r="AC285" s="75">
        <f ca="1">ROUND(IF($H285="Oui",0,SUMIFS(données!$C$33:$C$39,données!$A$33:$A$39,$I285)),2)</f>
        <v>0</v>
      </c>
      <c r="AD285" s="75" cm="1">
        <f t="array" aca="1" ref="AD285" ca="1">ROUND((SUMPRODUCT((données!$L$2:$R$2=$I285)*(données!$A$3:$A$17=J$1)*(données!$B$3:$B$17=J$2)*données!$L$3:$R$17)*$J285)+(SUMPRODUCT((données!$L$2:$R$2=$I285)*(données!$A$3:$A$17=K$1)*(données!$B$3:$B$17=K$2)*données!$L$3:$R$17)*$K285)+(SUMPRODUCT((données!$L$2:$R$2=$I285)*(données!$A$3:$A$17=L$1)*(données!$B$3:$B$17=L$2)*données!$L$3:$R$17)*$L285)+(SUMPRODUCT((données!$L$2:$R$2=$I285)*(données!$A$3:$A$17=M$1)*(données!$B$3:$B$17=M$2)*données!$L$3:$R$17)*$M285)+(SUMPRODUCT((données!$L$2:$R$2=$I285)*(données!$A$3:$A$17=N$1)*(données!$B$3:$B$17=N$2)*données!$L$3:$R$17)*$N285)+(SUMPRODUCT((données!$L$2:$R$2=$I285)*(données!$A$3:$A$17=O$1)*(données!$B$3:$B$17=O$2)*données!$L$3:$R$17)*$O285)+(SUMPRODUCT((données!$L$2:$R$2=$I285)*(données!$A$3:$A$17=P$1)*(données!$B$3:$B$17=Q$2)*données!$L$3:$R$17)*$P285)+(SUMPRODUCT((données!$L$2:$R$2=$I285)*(données!$A$3:$A$17=Q$1)*(données!$B$3:$B$17=Q$2)*données!$L$3:$R$17)*$Q285)+(SUMPRODUCT((données!$L$2:$R$2=$I285)*(données!$A$3:$A$17=R$1)*(données!$B$3:$B$17=R$2)*données!$L$3:$R$17)*$R285)+(SUMPRODUCT((données!$L$2:$R$2=$I285)*(données!$A$3:$A$17=S$1)*(données!$B$3:$B$17=S$2)*données!$L$3:$R$17)*$S285)+(SUMPRODUCT((données!$L$2:$R$2=$I285)*(données!$A$3:$A$17=T$1)*(données!$B$3:$B$17=T$2)*données!$L$3:$R$17)*$T285)+(SUMPRODUCT((données!$L$2:$R$2=$I285)*(données!$A$3:$A$17=U$1)*(données!$B$3:$B$17=U$2)*données!$L$3:$R$17)*$U285)+(SUMPRODUCT((données!$L$2:$R$2=$I285)*(données!$A$3:$A$17=V$1)*(données!$B$3:$B$17=V$2)*données!$L$3:$R$17)*$V285)+(SUMPRODUCT((données!$L$2:$R$2=$I285)*(données!$A$3:$A$17=W$1)*(données!$B$3:$B$17=W$2)*données!$L$3:$R$17)*$W285)+(SUMPRODUCT((données!$L$2:$R$2=$I285)*(données!$A$3:$A$17=AA$1)*(données!$B$3:$B$17=AA$2)*données!$L$3:$R$17)*$AA285),2)</f>
        <v>0</v>
      </c>
      <c r="AE285" s="75" cm="1">
        <f t="array" aca="1" ref="AE285" ca="1">IFERROR(_xlfn.XLOOKUP(AE$1,INDIRECT("'"&amp;$A285&amp;"'!$a:$a"),INDIRECT("'"&amp;$A285&amp;"'!$f:$f"),FALSE),0)</f>
        <v>0</v>
      </c>
      <c r="AF285" s="75">
        <f t="shared" ca="1" si="54"/>
        <v>0</v>
      </c>
      <c r="AG285" s="75">
        <f t="shared" ca="1" si="55"/>
        <v>0</v>
      </c>
      <c r="AH285" s="74" cm="1">
        <f t="array" aca="1" ref="AH285" ca="1">IFERROR(_xlfn.XLOOKUP(AH$1,INDIRECT("'"&amp;$A285&amp;"'!$A:$A"),INDIRECT("'"&amp;$A285&amp;"'!$b:$b"),FALSE),0)</f>
        <v>0</v>
      </c>
      <c r="AI285" s="74">
        <f ca="1">IFERROR(_xlfn.XLOOKUP($I285,données!$A$33:$A$39,données!$D$33:$D$39,0),0)</f>
        <v>0</v>
      </c>
      <c r="AJ285" s="74">
        <f ca="1">IFERROR(_xlfn.XLOOKUP($I285,données!$A$33:$A$39,données!$E$33:$E$39,0),0)</f>
        <v>0</v>
      </c>
      <c r="AK285" s="74">
        <f ca="1">IFERROR(_xlfn.XLOOKUP($I285,données!$A$33:$A$39,données!$F$33:$F$39,0),0)</f>
        <v>0</v>
      </c>
      <c r="AL285" s="74">
        <f ca="1">IFERROR(_xlfn.XLOOKUP($I285,données!$A$33:$A$39,données!$G$33:$G$39,0),0)</f>
        <v>0</v>
      </c>
      <c r="AM285" s="74">
        <f ca="1">IFERROR(_xlfn.XLOOKUP($I285,données!$A$33:$A$39,données!$H$33:$H$39,0),0)</f>
        <v>0</v>
      </c>
      <c r="AN285" s="74"/>
      <c r="AO285" s="74"/>
      <c r="AP285" s="71"/>
      <c r="AQ285" s="82"/>
    </row>
    <row r="286" spans="1:43" s="68" customFormat="1" ht="14" x14ac:dyDescent="0.2">
      <c r="A286" s="71">
        <f t="shared" si="29"/>
        <v>282</v>
      </c>
      <c r="B286" s="71">
        <f t="shared" ca="1" si="50"/>
        <v>0</v>
      </c>
      <c r="C286" s="71">
        <f t="shared" ca="1" si="50"/>
        <v>0</v>
      </c>
      <c r="D286" s="71">
        <f t="shared" ca="1" si="50"/>
        <v>0</v>
      </c>
      <c r="E286" s="71">
        <f t="shared" ca="1" si="50"/>
        <v>0</v>
      </c>
      <c r="F286" s="71">
        <f t="shared" ca="1" si="57"/>
        <v>0</v>
      </c>
      <c r="G286" s="89">
        <f t="shared" ca="1" si="50"/>
        <v>0</v>
      </c>
      <c r="H286" s="72" cm="1">
        <f t="array" aca="1" ref="H286" ca="1">IFERROR(_xlfn.XLOOKUP(H$1,INDIRECT("'"&amp;$A286&amp;"'!$A:$A"),INDIRECT("'"&amp;$A286&amp;"'!$b:$b"),FALSE),0)</f>
        <v>0</v>
      </c>
      <c r="I286" s="71" cm="1">
        <f t="array" aca="1" ref="I286" ca="1">IFERROR(IF($H286="Oui",_xlfn.XLOOKUP(I$2,INDIRECT("'"&amp;$A286&amp;"'!$A:$A"),INDIRECT("'"&amp;$A286&amp;"'!$b:$b"),FALSE),_xlfn.XLOOKUP(I$1,INDIRECT("'"&amp;$A286&amp;"'!$C$19:$C$25"),INDIRECT("'"&amp;$A286&amp;"'!$A$19:$A$25"),données!$A$39)),0)</f>
        <v>0</v>
      </c>
      <c r="J286" s="73">
        <f t="shared" ca="1" si="52"/>
        <v>0</v>
      </c>
      <c r="K286" s="74">
        <f t="shared" ca="1" si="56"/>
        <v>0</v>
      </c>
      <c r="L286" s="74">
        <f t="shared" ca="1" si="56"/>
        <v>0</v>
      </c>
      <c r="M286" s="74">
        <f t="shared" ca="1" si="56"/>
        <v>0</v>
      </c>
      <c r="N286" s="74">
        <f t="shared" ca="1" si="56"/>
        <v>0</v>
      </c>
      <c r="O286" s="74">
        <f t="shared" ca="1" si="56"/>
        <v>0</v>
      </c>
      <c r="P286" s="74">
        <f t="shared" ca="1" si="56"/>
        <v>0</v>
      </c>
      <c r="Q286" s="74">
        <f t="shared" ca="1" si="56"/>
        <v>0</v>
      </c>
      <c r="R286" s="74">
        <f t="shared" ca="1" si="56"/>
        <v>0</v>
      </c>
      <c r="S286" s="74">
        <f t="shared" ca="1" si="56"/>
        <v>0</v>
      </c>
      <c r="T286" s="74">
        <f t="shared" ca="1" si="56"/>
        <v>0</v>
      </c>
      <c r="U286" s="74">
        <f t="shared" ca="1" si="56"/>
        <v>0</v>
      </c>
      <c r="V286" s="74">
        <f t="shared" ca="1" si="56"/>
        <v>0</v>
      </c>
      <c r="W286" s="74">
        <f t="shared" ca="1" si="56"/>
        <v>0</v>
      </c>
      <c r="X286" s="74">
        <f t="shared" ca="1" si="56"/>
        <v>0</v>
      </c>
      <c r="Y286" s="74">
        <f t="shared" ca="1" si="56"/>
        <v>0</v>
      </c>
      <c r="Z286" s="74">
        <f t="shared" ca="1" si="56"/>
        <v>0</v>
      </c>
      <c r="AA286" s="73">
        <f t="shared" ca="1" si="53"/>
        <v>0</v>
      </c>
      <c r="AB286" s="93"/>
      <c r="AC286" s="75">
        <f ca="1">ROUND(IF($H286="Oui",0,SUMIFS(données!$C$33:$C$39,données!$A$33:$A$39,$I286)),2)</f>
        <v>0</v>
      </c>
      <c r="AD286" s="75" cm="1">
        <f t="array" aca="1" ref="AD286" ca="1">ROUND((SUMPRODUCT((données!$L$2:$R$2=$I286)*(données!$A$3:$A$17=J$1)*(données!$B$3:$B$17=J$2)*données!$L$3:$R$17)*$J286)+(SUMPRODUCT((données!$L$2:$R$2=$I286)*(données!$A$3:$A$17=K$1)*(données!$B$3:$B$17=K$2)*données!$L$3:$R$17)*$K286)+(SUMPRODUCT((données!$L$2:$R$2=$I286)*(données!$A$3:$A$17=L$1)*(données!$B$3:$B$17=L$2)*données!$L$3:$R$17)*$L286)+(SUMPRODUCT((données!$L$2:$R$2=$I286)*(données!$A$3:$A$17=M$1)*(données!$B$3:$B$17=M$2)*données!$L$3:$R$17)*$M286)+(SUMPRODUCT((données!$L$2:$R$2=$I286)*(données!$A$3:$A$17=N$1)*(données!$B$3:$B$17=N$2)*données!$L$3:$R$17)*$N286)+(SUMPRODUCT((données!$L$2:$R$2=$I286)*(données!$A$3:$A$17=O$1)*(données!$B$3:$B$17=O$2)*données!$L$3:$R$17)*$O286)+(SUMPRODUCT((données!$L$2:$R$2=$I286)*(données!$A$3:$A$17=P$1)*(données!$B$3:$B$17=Q$2)*données!$L$3:$R$17)*$P286)+(SUMPRODUCT((données!$L$2:$R$2=$I286)*(données!$A$3:$A$17=Q$1)*(données!$B$3:$B$17=Q$2)*données!$L$3:$R$17)*$Q286)+(SUMPRODUCT((données!$L$2:$R$2=$I286)*(données!$A$3:$A$17=R$1)*(données!$B$3:$B$17=R$2)*données!$L$3:$R$17)*$R286)+(SUMPRODUCT((données!$L$2:$R$2=$I286)*(données!$A$3:$A$17=S$1)*(données!$B$3:$B$17=S$2)*données!$L$3:$R$17)*$S286)+(SUMPRODUCT((données!$L$2:$R$2=$I286)*(données!$A$3:$A$17=T$1)*(données!$B$3:$B$17=T$2)*données!$L$3:$R$17)*$T286)+(SUMPRODUCT((données!$L$2:$R$2=$I286)*(données!$A$3:$A$17=U$1)*(données!$B$3:$B$17=U$2)*données!$L$3:$R$17)*$U286)+(SUMPRODUCT((données!$L$2:$R$2=$I286)*(données!$A$3:$A$17=V$1)*(données!$B$3:$B$17=V$2)*données!$L$3:$R$17)*$V286)+(SUMPRODUCT((données!$L$2:$R$2=$I286)*(données!$A$3:$A$17=W$1)*(données!$B$3:$B$17=W$2)*données!$L$3:$R$17)*$W286)+(SUMPRODUCT((données!$L$2:$R$2=$I286)*(données!$A$3:$A$17=AA$1)*(données!$B$3:$B$17=AA$2)*données!$L$3:$R$17)*$AA286),2)</f>
        <v>0</v>
      </c>
      <c r="AE286" s="75" cm="1">
        <f t="array" aca="1" ref="AE286" ca="1">IFERROR(_xlfn.XLOOKUP(AE$1,INDIRECT("'"&amp;$A286&amp;"'!$a:$a"),INDIRECT("'"&amp;$A286&amp;"'!$f:$f"),FALSE),0)</f>
        <v>0</v>
      </c>
      <c r="AF286" s="75">
        <f t="shared" ca="1" si="54"/>
        <v>0</v>
      </c>
      <c r="AG286" s="75">
        <f t="shared" ca="1" si="55"/>
        <v>0</v>
      </c>
      <c r="AH286" s="74" cm="1">
        <f t="array" aca="1" ref="AH286" ca="1">IFERROR(_xlfn.XLOOKUP(AH$1,INDIRECT("'"&amp;$A286&amp;"'!$A:$A"),INDIRECT("'"&amp;$A286&amp;"'!$b:$b"),FALSE),0)</f>
        <v>0</v>
      </c>
      <c r="AI286" s="74">
        <f ca="1">IFERROR(_xlfn.XLOOKUP($I286,données!$A$33:$A$39,données!$D$33:$D$39,0),0)</f>
        <v>0</v>
      </c>
      <c r="AJ286" s="74">
        <f ca="1">IFERROR(_xlfn.XLOOKUP($I286,données!$A$33:$A$39,données!$E$33:$E$39,0),0)</f>
        <v>0</v>
      </c>
      <c r="AK286" s="74">
        <f ca="1">IFERROR(_xlfn.XLOOKUP($I286,données!$A$33:$A$39,données!$F$33:$F$39,0),0)</f>
        <v>0</v>
      </c>
      <c r="AL286" s="74">
        <f ca="1">IFERROR(_xlfn.XLOOKUP($I286,données!$A$33:$A$39,données!$G$33:$G$39,0),0)</f>
        <v>0</v>
      </c>
      <c r="AM286" s="74">
        <f ca="1">IFERROR(_xlfn.XLOOKUP($I286,données!$A$33:$A$39,données!$H$33:$H$39,0),0)</f>
        <v>0</v>
      </c>
      <c r="AN286" s="74"/>
      <c r="AO286" s="74"/>
      <c r="AP286" s="71"/>
      <c r="AQ286" s="82"/>
    </row>
    <row r="287" spans="1:43" s="68" customFormat="1" ht="14" x14ac:dyDescent="0.2">
      <c r="A287" s="71">
        <f t="shared" si="29"/>
        <v>283</v>
      </c>
      <c r="B287" s="71">
        <f t="shared" ca="1" si="50"/>
        <v>0</v>
      </c>
      <c r="C287" s="71">
        <f t="shared" ca="1" si="50"/>
        <v>0</v>
      </c>
      <c r="D287" s="71">
        <f t="shared" ca="1" si="50"/>
        <v>0</v>
      </c>
      <c r="E287" s="71">
        <f t="shared" ca="1" si="50"/>
        <v>0</v>
      </c>
      <c r="F287" s="71">
        <f t="shared" ca="1" si="57"/>
        <v>0</v>
      </c>
      <c r="G287" s="89">
        <f t="shared" ca="1" si="50"/>
        <v>0</v>
      </c>
      <c r="H287" s="72" cm="1">
        <f t="array" aca="1" ref="H287" ca="1">IFERROR(_xlfn.XLOOKUP(H$1,INDIRECT("'"&amp;$A287&amp;"'!$A:$A"),INDIRECT("'"&amp;$A287&amp;"'!$b:$b"),FALSE),0)</f>
        <v>0</v>
      </c>
      <c r="I287" s="71" cm="1">
        <f t="array" aca="1" ref="I287" ca="1">IFERROR(IF($H287="Oui",_xlfn.XLOOKUP(I$2,INDIRECT("'"&amp;$A287&amp;"'!$A:$A"),INDIRECT("'"&amp;$A287&amp;"'!$b:$b"),FALSE),_xlfn.XLOOKUP(I$1,INDIRECT("'"&amp;$A287&amp;"'!$C$19:$C$25"),INDIRECT("'"&amp;$A287&amp;"'!$A$19:$A$25"),données!$A$39)),0)</f>
        <v>0</v>
      </c>
      <c r="J287" s="73">
        <f t="shared" ca="1" si="52"/>
        <v>0</v>
      </c>
      <c r="K287" s="74">
        <f t="shared" ca="1" si="56"/>
        <v>0</v>
      </c>
      <c r="L287" s="74">
        <f t="shared" ca="1" si="56"/>
        <v>0</v>
      </c>
      <c r="M287" s="74">
        <f t="shared" ca="1" si="56"/>
        <v>0</v>
      </c>
      <c r="N287" s="74">
        <f t="shared" ca="1" si="56"/>
        <v>0</v>
      </c>
      <c r="O287" s="74">
        <f t="shared" ca="1" si="56"/>
        <v>0</v>
      </c>
      <c r="P287" s="74">
        <f t="shared" ca="1" si="56"/>
        <v>0</v>
      </c>
      <c r="Q287" s="74">
        <f t="shared" ca="1" si="56"/>
        <v>0</v>
      </c>
      <c r="R287" s="74">
        <f t="shared" ca="1" si="56"/>
        <v>0</v>
      </c>
      <c r="S287" s="74">
        <f t="shared" ca="1" si="56"/>
        <v>0</v>
      </c>
      <c r="T287" s="74">
        <f t="shared" ca="1" si="56"/>
        <v>0</v>
      </c>
      <c r="U287" s="74">
        <f t="shared" ca="1" si="56"/>
        <v>0</v>
      </c>
      <c r="V287" s="74">
        <f t="shared" ca="1" si="56"/>
        <v>0</v>
      </c>
      <c r="W287" s="74">
        <f t="shared" ca="1" si="56"/>
        <v>0</v>
      </c>
      <c r="X287" s="74">
        <f t="shared" ca="1" si="56"/>
        <v>0</v>
      </c>
      <c r="Y287" s="74">
        <f t="shared" ca="1" si="56"/>
        <v>0</v>
      </c>
      <c r="Z287" s="74">
        <f t="shared" ca="1" si="56"/>
        <v>0</v>
      </c>
      <c r="AA287" s="73">
        <f t="shared" ca="1" si="53"/>
        <v>0</v>
      </c>
      <c r="AB287" s="93"/>
      <c r="AC287" s="75">
        <f ca="1">ROUND(IF($H287="Oui",0,SUMIFS(données!$C$33:$C$39,données!$A$33:$A$39,$I287)),2)</f>
        <v>0</v>
      </c>
      <c r="AD287" s="75" cm="1">
        <f t="array" aca="1" ref="AD287" ca="1">ROUND((SUMPRODUCT((données!$L$2:$R$2=$I287)*(données!$A$3:$A$17=J$1)*(données!$B$3:$B$17=J$2)*données!$L$3:$R$17)*$J287)+(SUMPRODUCT((données!$L$2:$R$2=$I287)*(données!$A$3:$A$17=K$1)*(données!$B$3:$B$17=K$2)*données!$L$3:$R$17)*$K287)+(SUMPRODUCT((données!$L$2:$R$2=$I287)*(données!$A$3:$A$17=L$1)*(données!$B$3:$B$17=L$2)*données!$L$3:$R$17)*$L287)+(SUMPRODUCT((données!$L$2:$R$2=$I287)*(données!$A$3:$A$17=M$1)*(données!$B$3:$B$17=M$2)*données!$L$3:$R$17)*$M287)+(SUMPRODUCT((données!$L$2:$R$2=$I287)*(données!$A$3:$A$17=N$1)*(données!$B$3:$B$17=N$2)*données!$L$3:$R$17)*$N287)+(SUMPRODUCT((données!$L$2:$R$2=$I287)*(données!$A$3:$A$17=O$1)*(données!$B$3:$B$17=O$2)*données!$L$3:$R$17)*$O287)+(SUMPRODUCT((données!$L$2:$R$2=$I287)*(données!$A$3:$A$17=P$1)*(données!$B$3:$B$17=Q$2)*données!$L$3:$R$17)*$P287)+(SUMPRODUCT((données!$L$2:$R$2=$I287)*(données!$A$3:$A$17=Q$1)*(données!$B$3:$B$17=Q$2)*données!$L$3:$R$17)*$Q287)+(SUMPRODUCT((données!$L$2:$R$2=$I287)*(données!$A$3:$A$17=R$1)*(données!$B$3:$B$17=R$2)*données!$L$3:$R$17)*$R287)+(SUMPRODUCT((données!$L$2:$R$2=$I287)*(données!$A$3:$A$17=S$1)*(données!$B$3:$B$17=S$2)*données!$L$3:$R$17)*$S287)+(SUMPRODUCT((données!$L$2:$R$2=$I287)*(données!$A$3:$A$17=T$1)*(données!$B$3:$B$17=T$2)*données!$L$3:$R$17)*$T287)+(SUMPRODUCT((données!$L$2:$R$2=$I287)*(données!$A$3:$A$17=U$1)*(données!$B$3:$B$17=U$2)*données!$L$3:$R$17)*$U287)+(SUMPRODUCT((données!$L$2:$R$2=$I287)*(données!$A$3:$A$17=V$1)*(données!$B$3:$B$17=V$2)*données!$L$3:$R$17)*$V287)+(SUMPRODUCT((données!$L$2:$R$2=$I287)*(données!$A$3:$A$17=W$1)*(données!$B$3:$B$17=W$2)*données!$L$3:$R$17)*$W287)+(SUMPRODUCT((données!$L$2:$R$2=$I287)*(données!$A$3:$A$17=AA$1)*(données!$B$3:$B$17=AA$2)*données!$L$3:$R$17)*$AA287),2)</f>
        <v>0</v>
      </c>
      <c r="AE287" s="75" cm="1">
        <f t="array" aca="1" ref="AE287" ca="1">IFERROR(_xlfn.XLOOKUP(AE$1,INDIRECT("'"&amp;$A287&amp;"'!$a:$a"),INDIRECT("'"&amp;$A287&amp;"'!$f:$f"),FALSE),0)</f>
        <v>0</v>
      </c>
      <c r="AF287" s="75">
        <f t="shared" ca="1" si="54"/>
        <v>0</v>
      </c>
      <c r="AG287" s="75">
        <f t="shared" ca="1" si="55"/>
        <v>0</v>
      </c>
      <c r="AH287" s="74" cm="1">
        <f t="array" aca="1" ref="AH287" ca="1">IFERROR(_xlfn.XLOOKUP(AH$1,INDIRECT("'"&amp;$A287&amp;"'!$A:$A"),INDIRECT("'"&amp;$A287&amp;"'!$b:$b"),FALSE),0)</f>
        <v>0</v>
      </c>
      <c r="AI287" s="74">
        <f ca="1">IFERROR(_xlfn.XLOOKUP($I287,données!$A$33:$A$39,données!$D$33:$D$39,0),0)</f>
        <v>0</v>
      </c>
      <c r="AJ287" s="74">
        <f ca="1">IFERROR(_xlfn.XLOOKUP($I287,données!$A$33:$A$39,données!$E$33:$E$39,0),0)</f>
        <v>0</v>
      </c>
      <c r="AK287" s="74">
        <f ca="1">IFERROR(_xlfn.XLOOKUP($I287,données!$A$33:$A$39,données!$F$33:$F$39,0),0)</f>
        <v>0</v>
      </c>
      <c r="AL287" s="74">
        <f ca="1">IFERROR(_xlfn.XLOOKUP($I287,données!$A$33:$A$39,données!$G$33:$G$39,0),0)</f>
        <v>0</v>
      </c>
      <c r="AM287" s="74">
        <f ca="1">IFERROR(_xlfn.XLOOKUP($I287,données!$A$33:$A$39,données!$H$33:$H$39,0),0)</f>
        <v>0</v>
      </c>
      <c r="AN287" s="74"/>
      <c r="AO287" s="74"/>
      <c r="AP287" s="71"/>
      <c r="AQ287" s="82"/>
    </row>
    <row r="288" spans="1:43" s="68" customFormat="1" ht="14" x14ac:dyDescent="0.2">
      <c r="A288" s="71">
        <f t="shared" si="29"/>
        <v>284</v>
      </c>
      <c r="B288" s="71">
        <f t="shared" ca="1" si="50"/>
        <v>0</v>
      </c>
      <c r="C288" s="71">
        <f t="shared" ca="1" si="50"/>
        <v>0</v>
      </c>
      <c r="D288" s="71">
        <f t="shared" ca="1" si="50"/>
        <v>0</v>
      </c>
      <c r="E288" s="71">
        <f t="shared" ca="1" si="50"/>
        <v>0</v>
      </c>
      <c r="F288" s="71">
        <f t="shared" ca="1" si="57"/>
        <v>0</v>
      </c>
      <c r="G288" s="89">
        <f t="shared" ca="1" si="50"/>
        <v>0</v>
      </c>
      <c r="H288" s="72" cm="1">
        <f t="array" aca="1" ref="H288" ca="1">IFERROR(_xlfn.XLOOKUP(H$1,INDIRECT("'"&amp;$A288&amp;"'!$A:$A"),INDIRECT("'"&amp;$A288&amp;"'!$b:$b"),FALSE),0)</f>
        <v>0</v>
      </c>
      <c r="I288" s="71" cm="1">
        <f t="array" aca="1" ref="I288" ca="1">IFERROR(IF($H288="Oui",_xlfn.XLOOKUP(I$2,INDIRECT("'"&amp;$A288&amp;"'!$A:$A"),INDIRECT("'"&amp;$A288&amp;"'!$b:$b"),FALSE),_xlfn.XLOOKUP(I$1,INDIRECT("'"&amp;$A288&amp;"'!$C$19:$C$25"),INDIRECT("'"&amp;$A288&amp;"'!$A$19:$A$25"),données!$A$39)),0)</f>
        <v>0</v>
      </c>
      <c r="J288" s="73">
        <f t="shared" ca="1" si="52"/>
        <v>0</v>
      </c>
      <c r="K288" s="74">
        <f t="shared" ca="1" si="56"/>
        <v>0</v>
      </c>
      <c r="L288" s="74">
        <f t="shared" ca="1" si="56"/>
        <v>0</v>
      </c>
      <c r="M288" s="74">
        <f t="shared" ca="1" si="56"/>
        <v>0</v>
      </c>
      <c r="N288" s="74">
        <f t="shared" ca="1" si="56"/>
        <v>0</v>
      </c>
      <c r="O288" s="74">
        <f t="shared" ca="1" si="56"/>
        <v>0</v>
      </c>
      <c r="P288" s="74">
        <f t="shared" ca="1" si="56"/>
        <v>0</v>
      </c>
      <c r="Q288" s="74">
        <f t="shared" ca="1" si="56"/>
        <v>0</v>
      </c>
      <c r="R288" s="74">
        <f t="shared" ca="1" si="56"/>
        <v>0</v>
      </c>
      <c r="S288" s="74">
        <f t="shared" ca="1" si="56"/>
        <v>0</v>
      </c>
      <c r="T288" s="74">
        <f t="shared" ca="1" si="56"/>
        <v>0</v>
      </c>
      <c r="U288" s="74">
        <f t="shared" ca="1" si="56"/>
        <v>0</v>
      </c>
      <c r="V288" s="74">
        <f t="shared" ca="1" si="56"/>
        <v>0</v>
      </c>
      <c r="W288" s="74">
        <f t="shared" ca="1" si="56"/>
        <v>0</v>
      </c>
      <c r="X288" s="74">
        <f t="shared" ca="1" si="56"/>
        <v>0</v>
      </c>
      <c r="Y288" s="74">
        <f t="shared" ca="1" si="56"/>
        <v>0</v>
      </c>
      <c r="Z288" s="74">
        <f t="shared" ca="1" si="56"/>
        <v>0</v>
      </c>
      <c r="AA288" s="73">
        <f t="shared" ca="1" si="53"/>
        <v>0</v>
      </c>
      <c r="AB288" s="93"/>
      <c r="AC288" s="75">
        <f ca="1">ROUND(IF($H288="Oui",0,SUMIFS(données!$C$33:$C$39,données!$A$33:$A$39,$I288)),2)</f>
        <v>0</v>
      </c>
      <c r="AD288" s="75" cm="1">
        <f t="array" aca="1" ref="AD288" ca="1">ROUND((SUMPRODUCT((données!$L$2:$R$2=$I288)*(données!$A$3:$A$17=J$1)*(données!$B$3:$B$17=J$2)*données!$L$3:$R$17)*$J288)+(SUMPRODUCT((données!$L$2:$R$2=$I288)*(données!$A$3:$A$17=K$1)*(données!$B$3:$B$17=K$2)*données!$L$3:$R$17)*$K288)+(SUMPRODUCT((données!$L$2:$R$2=$I288)*(données!$A$3:$A$17=L$1)*(données!$B$3:$B$17=L$2)*données!$L$3:$R$17)*$L288)+(SUMPRODUCT((données!$L$2:$R$2=$I288)*(données!$A$3:$A$17=M$1)*(données!$B$3:$B$17=M$2)*données!$L$3:$R$17)*$M288)+(SUMPRODUCT((données!$L$2:$R$2=$I288)*(données!$A$3:$A$17=N$1)*(données!$B$3:$B$17=N$2)*données!$L$3:$R$17)*$N288)+(SUMPRODUCT((données!$L$2:$R$2=$I288)*(données!$A$3:$A$17=O$1)*(données!$B$3:$B$17=O$2)*données!$L$3:$R$17)*$O288)+(SUMPRODUCT((données!$L$2:$R$2=$I288)*(données!$A$3:$A$17=P$1)*(données!$B$3:$B$17=Q$2)*données!$L$3:$R$17)*$P288)+(SUMPRODUCT((données!$L$2:$R$2=$I288)*(données!$A$3:$A$17=Q$1)*(données!$B$3:$B$17=Q$2)*données!$L$3:$R$17)*$Q288)+(SUMPRODUCT((données!$L$2:$R$2=$I288)*(données!$A$3:$A$17=R$1)*(données!$B$3:$B$17=R$2)*données!$L$3:$R$17)*$R288)+(SUMPRODUCT((données!$L$2:$R$2=$I288)*(données!$A$3:$A$17=S$1)*(données!$B$3:$B$17=S$2)*données!$L$3:$R$17)*$S288)+(SUMPRODUCT((données!$L$2:$R$2=$I288)*(données!$A$3:$A$17=T$1)*(données!$B$3:$B$17=T$2)*données!$L$3:$R$17)*$T288)+(SUMPRODUCT((données!$L$2:$R$2=$I288)*(données!$A$3:$A$17=U$1)*(données!$B$3:$B$17=U$2)*données!$L$3:$R$17)*$U288)+(SUMPRODUCT((données!$L$2:$R$2=$I288)*(données!$A$3:$A$17=V$1)*(données!$B$3:$B$17=V$2)*données!$L$3:$R$17)*$V288)+(SUMPRODUCT((données!$L$2:$R$2=$I288)*(données!$A$3:$A$17=W$1)*(données!$B$3:$B$17=W$2)*données!$L$3:$R$17)*$W288)+(SUMPRODUCT((données!$L$2:$R$2=$I288)*(données!$A$3:$A$17=AA$1)*(données!$B$3:$B$17=AA$2)*données!$L$3:$R$17)*$AA288),2)</f>
        <v>0</v>
      </c>
      <c r="AE288" s="75" cm="1">
        <f t="array" aca="1" ref="AE288" ca="1">IFERROR(_xlfn.XLOOKUP(AE$1,INDIRECT("'"&amp;$A288&amp;"'!$a:$a"),INDIRECT("'"&amp;$A288&amp;"'!$f:$f"),FALSE),0)</f>
        <v>0</v>
      </c>
      <c r="AF288" s="75">
        <f t="shared" ca="1" si="54"/>
        <v>0</v>
      </c>
      <c r="AG288" s="75">
        <f t="shared" ca="1" si="55"/>
        <v>0</v>
      </c>
      <c r="AH288" s="74" cm="1">
        <f t="array" aca="1" ref="AH288" ca="1">IFERROR(_xlfn.XLOOKUP(AH$1,INDIRECT("'"&amp;$A288&amp;"'!$A:$A"),INDIRECT("'"&amp;$A288&amp;"'!$b:$b"),FALSE),0)</f>
        <v>0</v>
      </c>
      <c r="AI288" s="74">
        <f ca="1">IFERROR(_xlfn.XLOOKUP($I288,données!$A$33:$A$39,données!$D$33:$D$39,0),0)</f>
        <v>0</v>
      </c>
      <c r="AJ288" s="74">
        <f ca="1">IFERROR(_xlfn.XLOOKUP($I288,données!$A$33:$A$39,données!$E$33:$E$39,0),0)</f>
        <v>0</v>
      </c>
      <c r="AK288" s="74">
        <f ca="1">IFERROR(_xlfn.XLOOKUP($I288,données!$A$33:$A$39,données!$F$33:$F$39,0),0)</f>
        <v>0</v>
      </c>
      <c r="AL288" s="74">
        <f ca="1">IFERROR(_xlfn.XLOOKUP($I288,données!$A$33:$A$39,données!$G$33:$G$39,0),0)</f>
        <v>0</v>
      </c>
      <c r="AM288" s="74">
        <f ca="1">IFERROR(_xlfn.XLOOKUP($I288,données!$A$33:$A$39,données!$H$33:$H$39,0),0)</f>
        <v>0</v>
      </c>
      <c r="AN288" s="74"/>
      <c r="AO288" s="74"/>
      <c r="AP288" s="71"/>
      <c r="AQ288" s="82"/>
    </row>
    <row r="289" spans="1:43" s="68" customFormat="1" ht="14" x14ac:dyDescent="0.2">
      <c r="A289" s="71">
        <f t="shared" si="29"/>
        <v>285</v>
      </c>
      <c r="B289" s="71">
        <f t="shared" ca="1" si="50"/>
        <v>0</v>
      </c>
      <c r="C289" s="71">
        <f t="shared" ca="1" si="50"/>
        <v>0</v>
      </c>
      <c r="D289" s="71">
        <f t="shared" ca="1" si="50"/>
        <v>0</v>
      </c>
      <c r="E289" s="71">
        <f t="shared" ca="1" si="50"/>
        <v>0</v>
      </c>
      <c r="F289" s="71">
        <f t="shared" ca="1" si="57"/>
        <v>0</v>
      </c>
      <c r="G289" s="89">
        <f t="shared" ca="1" si="50"/>
        <v>0</v>
      </c>
      <c r="H289" s="72" cm="1">
        <f t="array" aca="1" ref="H289" ca="1">IFERROR(_xlfn.XLOOKUP(H$1,INDIRECT("'"&amp;$A289&amp;"'!$A:$A"),INDIRECT("'"&amp;$A289&amp;"'!$b:$b"),FALSE),0)</f>
        <v>0</v>
      </c>
      <c r="I289" s="71" cm="1">
        <f t="array" aca="1" ref="I289" ca="1">IFERROR(IF($H289="Oui",_xlfn.XLOOKUP(I$2,INDIRECT("'"&amp;$A289&amp;"'!$A:$A"),INDIRECT("'"&amp;$A289&amp;"'!$b:$b"),FALSE),_xlfn.XLOOKUP(I$1,INDIRECT("'"&amp;$A289&amp;"'!$C$19:$C$25"),INDIRECT("'"&amp;$A289&amp;"'!$A$19:$A$25"),données!$A$39)),0)</f>
        <v>0</v>
      </c>
      <c r="J289" s="73">
        <f t="shared" ca="1" si="52"/>
        <v>0</v>
      </c>
      <c r="K289" s="74">
        <f t="shared" ca="1" si="56"/>
        <v>0</v>
      </c>
      <c r="L289" s="74">
        <f t="shared" ca="1" si="56"/>
        <v>0</v>
      </c>
      <c r="M289" s="74">
        <f t="shared" ca="1" si="56"/>
        <v>0</v>
      </c>
      <c r="N289" s="74">
        <f t="shared" ca="1" si="56"/>
        <v>0</v>
      </c>
      <c r="O289" s="74">
        <f t="shared" ca="1" si="56"/>
        <v>0</v>
      </c>
      <c r="P289" s="74">
        <f t="shared" ca="1" si="56"/>
        <v>0</v>
      </c>
      <c r="Q289" s="74">
        <f t="shared" ca="1" si="56"/>
        <v>0</v>
      </c>
      <c r="R289" s="74">
        <f t="shared" ca="1" si="56"/>
        <v>0</v>
      </c>
      <c r="S289" s="74">
        <f t="shared" ca="1" si="56"/>
        <v>0</v>
      </c>
      <c r="T289" s="74">
        <f t="shared" ca="1" si="56"/>
        <v>0</v>
      </c>
      <c r="U289" s="74">
        <f t="shared" ca="1" si="56"/>
        <v>0</v>
      </c>
      <c r="V289" s="74">
        <f t="shared" ca="1" si="56"/>
        <v>0</v>
      </c>
      <c r="W289" s="74">
        <f t="shared" ca="1" si="56"/>
        <v>0</v>
      </c>
      <c r="X289" s="74">
        <f t="shared" ca="1" si="56"/>
        <v>0</v>
      </c>
      <c r="Y289" s="74">
        <f t="shared" ca="1" si="56"/>
        <v>0</v>
      </c>
      <c r="Z289" s="74">
        <f t="shared" ca="1" si="56"/>
        <v>0</v>
      </c>
      <c r="AA289" s="73">
        <f t="shared" ca="1" si="53"/>
        <v>0</v>
      </c>
      <c r="AB289" s="93"/>
      <c r="AC289" s="75">
        <f ca="1">ROUND(IF($H289="Oui",0,SUMIFS(données!$C$33:$C$39,données!$A$33:$A$39,$I289)),2)</f>
        <v>0</v>
      </c>
      <c r="AD289" s="75" cm="1">
        <f t="array" aca="1" ref="AD289" ca="1">ROUND((SUMPRODUCT((données!$L$2:$R$2=$I289)*(données!$A$3:$A$17=J$1)*(données!$B$3:$B$17=J$2)*données!$L$3:$R$17)*$J289)+(SUMPRODUCT((données!$L$2:$R$2=$I289)*(données!$A$3:$A$17=K$1)*(données!$B$3:$B$17=K$2)*données!$L$3:$R$17)*$K289)+(SUMPRODUCT((données!$L$2:$R$2=$I289)*(données!$A$3:$A$17=L$1)*(données!$B$3:$B$17=L$2)*données!$L$3:$R$17)*$L289)+(SUMPRODUCT((données!$L$2:$R$2=$I289)*(données!$A$3:$A$17=M$1)*(données!$B$3:$B$17=M$2)*données!$L$3:$R$17)*$M289)+(SUMPRODUCT((données!$L$2:$R$2=$I289)*(données!$A$3:$A$17=N$1)*(données!$B$3:$B$17=N$2)*données!$L$3:$R$17)*$N289)+(SUMPRODUCT((données!$L$2:$R$2=$I289)*(données!$A$3:$A$17=O$1)*(données!$B$3:$B$17=O$2)*données!$L$3:$R$17)*$O289)+(SUMPRODUCT((données!$L$2:$R$2=$I289)*(données!$A$3:$A$17=P$1)*(données!$B$3:$B$17=Q$2)*données!$L$3:$R$17)*$P289)+(SUMPRODUCT((données!$L$2:$R$2=$I289)*(données!$A$3:$A$17=Q$1)*(données!$B$3:$B$17=Q$2)*données!$L$3:$R$17)*$Q289)+(SUMPRODUCT((données!$L$2:$R$2=$I289)*(données!$A$3:$A$17=R$1)*(données!$B$3:$B$17=R$2)*données!$L$3:$R$17)*$R289)+(SUMPRODUCT((données!$L$2:$R$2=$I289)*(données!$A$3:$A$17=S$1)*(données!$B$3:$B$17=S$2)*données!$L$3:$R$17)*$S289)+(SUMPRODUCT((données!$L$2:$R$2=$I289)*(données!$A$3:$A$17=T$1)*(données!$B$3:$B$17=T$2)*données!$L$3:$R$17)*$T289)+(SUMPRODUCT((données!$L$2:$R$2=$I289)*(données!$A$3:$A$17=U$1)*(données!$B$3:$B$17=U$2)*données!$L$3:$R$17)*$U289)+(SUMPRODUCT((données!$L$2:$R$2=$I289)*(données!$A$3:$A$17=V$1)*(données!$B$3:$B$17=V$2)*données!$L$3:$R$17)*$V289)+(SUMPRODUCT((données!$L$2:$R$2=$I289)*(données!$A$3:$A$17=W$1)*(données!$B$3:$B$17=W$2)*données!$L$3:$R$17)*$W289)+(SUMPRODUCT((données!$L$2:$R$2=$I289)*(données!$A$3:$A$17=AA$1)*(données!$B$3:$B$17=AA$2)*données!$L$3:$R$17)*$AA289),2)</f>
        <v>0</v>
      </c>
      <c r="AE289" s="75" cm="1">
        <f t="array" aca="1" ref="AE289" ca="1">IFERROR(_xlfn.XLOOKUP(AE$1,INDIRECT("'"&amp;$A289&amp;"'!$a:$a"),INDIRECT("'"&amp;$A289&amp;"'!$f:$f"),FALSE),0)</f>
        <v>0</v>
      </c>
      <c r="AF289" s="75">
        <f t="shared" ca="1" si="54"/>
        <v>0</v>
      </c>
      <c r="AG289" s="75">
        <f t="shared" ca="1" si="55"/>
        <v>0</v>
      </c>
      <c r="AH289" s="74" cm="1">
        <f t="array" aca="1" ref="AH289" ca="1">IFERROR(_xlfn.XLOOKUP(AH$1,INDIRECT("'"&amp;$A289&amp;"'!$A:$A"),INDIRECT("'"&amp;$A289&amp;"'!$b:$b"),FALSE),0)</f>
        <v>0</v>
      </c>
      <c r="AI289" s="74">
        <f ca="1">IFERROR(_xlfn.XLOOKUP($I289,données!$A$33:$A$39,données!$D$33:$D$39,0),0)</f>
        <v>0</v>
      </c>
      <c r="AJ289" s="74">
        <f ca="1">IFERROR(_xlfn.XLOOKUP($I289,données!$A$33:$A$39,données!$E$33:$E$39,0),0)</f>
        <v>0</v>
      </c>
      <c r="AK289" s="74">
        <f ca="1">IFERROR(_xlfn.XLOOKUP($I289,données!$A$33:$A$39,données!$F$33:$F$39,0),0)</f>
        <v>0</v>
      </c>
      <c r="AL289" s="74">
        <f ca="1">IFERROR(_xlfn.XLOOKUP($I289,données!$A$33:$A$39,données!$G$33:$G$39,0),0)</f>
        <v>0</v>
      </c>
      <c r="AM289" s="74">
        <f ca="1">IFERROR(_xlfn.XLOOKUP($I289,données!$A$33:$A$39,données!$H$33:$H$39,0),0)</f>
        <v>0</v>
      </c>
      <c r="AN289" s="74"/>
      <c r="AO289" s="74"/>
      <c r="AP289" s="71"/>
      <c r="AQ289" s="82"/>
    </row>
    <row r="290" spans="1:43" s="68" customFormat="1" ht="14" x14ac:dyDescent="0.2">
      <c r="A290" s="71">
        <f t="shared" si="29"/>
        <v>286</v>
      </c>
      <c r="B290" s="71">
        <f t="shared" ca="1" si="50"/>
        <v>0</v>
      </c>
      <c r="C290" s="71">
        <f t="shared" ca="1" si="50"/>
        <v>0</v>
      </c>
      <c r="D290" s="71">
        <f t="shared" ca="1" si="50"/>
        <v>0</v>
      </c>
      <c r="E290" s="71">
        <f t="shared" ca="1" si="50"/>
        <v>0</v>
      </c>
      <c r="F290" s="71">
        <f t="shared" ca="1" si="57"/>
        <v>0</v>
      </c>
      <c r="G290" s="89">
        <f t="shared" ca="1" si="50"/>
        <v>0</v>
      </c>
      <c r="H290" s="72" cm="1">
        <f t="array" aca="1" ref="H290" ca="1">IFERROR(_xlfn.XLOOKUP(H$1,INDIRECT("'"&amp;$A290&amp;"'!$A:$A"),INDIRECT("'"&amp;$A290&amp;"'!$b:$b"),FALSE),0)</f>
        <v>0</v>
      </c>
      <c r="I290" s="71" cm="1">
        <f t="array" aca="1" ref="I290" ca="1">IFERROR(IF($H290="Oui",_xlfn.XLOOKUP(I$2,INDIRECT("'"&amp;$A290&amp;"'!$A:$A"),INDIRECT("'"&amp;$A290&amp;"'!$b:$b"),FALSE),_xlfn.XLOOKUP(I$1,INDIRECT("'"&amp;$A290&amp;"'!$C$19:$C$25"),INDIRECT("'"&amp;$A290&amp;"'!$A$19:$A$25"),données!$A$39)),0)</f>
        <v>0</v>
      </c>
      <c r="J290" s="73">
        <f t="shared" ca="1" si="52"/>
        <v>0</v>
      </c>
      <c r="K290" s="74">
        <f t="shared" ca="1" si="56"/>
        <v>0</v>
      </c>
      <c r="L290" s="74">
        <f t="shared" ca="1" si="56"/>
        <v>0</v>
      </c>
      <c r="M290" s="74">
        <f t="shared" ca="1" si="56"/>
        <v>0</v>
      </c>
      <c r="N290" s="74">
        <f t="shared" ca="1" si="56"/>
        <v>0</v>
      </c>
      <c r="O290" s="74">
        <f t="shared" ca="1" si="56"/>
        <v>0</v>
      </c>
      <c r="P290" s="74">
        <f t="shared" ca="1" si="56"/>
        <v>0</v>
      </c>
      <c r="Q290" s="74">
        <f t="shared" ca="1" si="56"/>
        <v>0</v>
      </c>
      <c r="R290" s="74">
        <f t="shared" ca="1" si="56"/>
        <v>0</v>
      </c>
      <c r="S290" s="74">
        <f t="shared" ca="1" si="56"/>
        <v>0</v>
      </c>
      <c r="T290" s="74">
        <f t="shared" ca="1" si="56"/>
        <v>0</v>
      </c>
      <c r="U290" s="74">
        <f t="shared" ca="1" si="56"/>
        <v>0</v>
      </c>
      <c r="V290" s="74">
        <f t="shared" ca="1" si="56"/>
        <v>0</v>
      </c>
      <c r="W290" s="74">
        <f t="shared" ca="1" si="56"/>
        <v>0</v>
      </c>
      <c r="X290" s="74">
        <f t="shared" ca="1" si="56"/>
        <v>0</v>
      </c>
      <c r="Y290" s="74">
        <f t="shared" ca="1" si="56"/>
        <v>0</v>
      </c>
      <c r="Z290" s="74">
        <f t="shared" ca="1" si="56"/>
        <v>0</v>
      </c>
      <c r="AA290" s="73">
        <f t="shared" ca="1" si="53"/>
        <v>0</v>
      </c>
      <c r="AB290" s="93"/>
      <c r="AC290" s="75">
        <f ca="1">ROUND(IF($H290="Oui",0,SUMIFS(données!$C$33:$C$39,données!$A$33:$A$39,$I290)),2)</f>
        <v>0</v>
      </c>
      <c r="AD290" s="75" cm="1">
        <f t="array" aca="1" ref="AD290" ca="1">ROUND((SUMPRODUCT((données!$L$2:$R$2=$I290)*(données!$A$3:$A$17=J$1)*(données!$B$3:$B$17=J$2)*données!$L$3:$R$17)*$J290)+(SUMPRODUCT((données!$L$2:$R$2=$I290)*(données!$A$3:$A$17=K$1)*(données!$B$3:$B$17=K$2)*données!$L$3:$R$17)*$K290)+(SUMPRODUCT((données!$L$2:$R$2=$I290)*(données!$A$3:$A$17=L$1)*(données!$B$3:$B$17=L$2)*données!$L$3:$R$17)*$L290)+(SUMPRODUCT((données!$L$2:$R$2=$I290)*(données!$A$3:$A$17=M$1)*(données!$B$3:$B$17=M$2)*données!$L$3:$R$17)*$M290)+(SUMPRODUCT((données!$L$2:$R$2=$I290)*(données!$A$3:$A$17=N$1)*(données!$B$3:$B$17=N$2)*données!$L$3:$R$17)*$N290)+(SUMPRODUCT((données!$L$2:$R$2=$I290)*(données!$A$3:$A$17=O$1)*(données!$B$3:$B$17=O$2)*données!$L$3:$R$17)*$O290)+(SUMPRODUCT((données!$L$2:$R$2=$I290)*(données!$A$3:$A$17=P$1)*(données!$B$3:$B$17=Q$2)*données!$L$3:$R$17)*$P290)+(SUMPRODUCT((données!$L$2:$R$2=$I290)*(données!$A$3:$A$17=Q$1)*(données!$B$3:$B$17=Q$2)*données!$L$3:$R$17)*$Q290)+(SUMPRODUCT((données!$L$2:$R$2=$I290)*(données!$A$3:$A$17=R$1)*(données!$B$3:$B$17=R$2)*données!$L$3:$R$17)*$R290)+(SUMPRODUCT((données!$L$2:$R$2=$I290)*(données!$A$3:$A$17=S$1)*(données!$B$3:$B$17=S$2)*données!$L$3:$R$17)*$S290)+(SUMPRODUCT((données!$L$2:$R$2=$I290)*(données!$A$3:$A$17=T$1)*(données!$B$3:$B$17=T$2)*données!$L$3:$R$17)*$T290)+(SUMPRODUCT((données!$L$2:$R$2=$I290)*(données!$A$3:$A$17=U$1)*(données!$B$3:$B$17=U$2)*données!$L$3:$R$17)*$U290)+(SUMPRODUCT((données!$L$2:$R$2=$I290)*(données!$A$3:$A$17=V$1)*(données!$B$3:$B$17=V$2)*données!$L$3:$R$17)*$V290)+(SUMPRODUCT((données!$L$2:$R$2=$I290)*(données!$A$3:$A$17=W$1)*(données!$B$3:$B$17=W$2)*données!$L$3:$R$17)*$W290)+(SUMPRODUCT((données!$L$2:$R$2=$I290)*(données!$A$3:$A$17=AA$1)*(données!$B$3:$B$17=AA$2)*données!$L$3:$R$17)*$AA290),2)</f>
        <v>0</v>
      </c>
      <c r="AE290" s="75" cm="1">
        <f t="array" aca="1" ref="AE290" ca="1">IFERROR(_xlfn.XLOOKUP(AE$1,INDIRECT("'"&amp;$A290&amp;"'!$a:$a"),INDIRECT("'"&amp;$A290&amp;"'!$f:$f"),FALSE),0)</f>
        <v>0</v>
      </c>
      <c r="AF290" s="75">
        <f t="shared" ca="1" si="54"/>
        <v>0</v>
      </c>
      <c r="AG290" s="75">
        <f t="shared" ca="1" si="55"/>
        <v>0</v>
      </c>
      <c r="AH290" s="74" cm="1">
        <f t="array" aca="1" ref="AH290" ca="1">IFERROR(_xlfn.XLOOKUP(AH$1,INDIRECT("'"&amp;$A290&amp;"'!$A:$A"),INDIRECT("'"&amp;$A290&amp;"'!$b:$b"),FALSE),0)</f>
        <v>0</v>
      </c>
      <c r="AI290" s="74">
        <f ca="1">IFERROR(_xlfn.XLOOKUP($I290,données!$A$33:$A$39,données!$D$33:$D$39,0),0)</f>
        <v>0</v>
      </c>
      <c r="AJ290" s="74">
        <f ca="1">IFERROR(_xlfn.XLOOKUP($I290,données!$A$33:$A$39,données!$E$33:$E$39,0),0)</f>
        <v>0</v>
      </c>
      <c r="AK290" s="74">
        <f ca="1">IFERROR(_xlfn.XLOOKUP($I290,données!$A$33:$A$39,données!$F$33:$F$39,0),0)</f>
        <v>0</v>
      </c>
      <c r="AL290" s="74">
        <f ca="1">IFERROR(_xlfn.XLOOKUP($I290,données!$A$33:$A$39,données!$G$33:$G$39,0),0)</f>
        <v>0</v>
      </c>
      <c r="AM290" s="74">
        <f ca="1">IFERROR(_xlfn.XLOOKUP($I290,données!$A$33:$A$39,données!$H$33:$H$39,0),0)</f>
        <v>0</v>
      </c>
      <c r="AN290" s="74"/>
      <c r="AO290" s="74"/>
      <c r="AP290" s="71"/>
      <c r="AQ290" s="82"/>
    </row>
    <row r="291" spans="1:43" s="68" customFormat="1" ht="14" x14ac:dyDescent="0.2">
      <c r="A291" s="71">
        <f t="shared" si="29"/>
        <v>287</v>
      </c>
      <c r="B291" s="71">
        <f t="shared" ca="1" si="50"/>
        <v>0</v>
      </c>
      <c r="C291" s="71">
        <f t="shared" ca="1" si="50"/>
        <v>0</v>
      </c>
      <c r="D291" s="71">
        <f t="shared" ca="1" si="50"/>
        <v>0</v>
      </c>
      <c r="E291" s="71">
        <f t="shared" ca="1" si="50"/>
        <v>0</v>
      </c>
      <c r="F291" s="71">
        <f t="shared" ca="1" si="57"/>
        <v>0</v>
      </c>
      <c r="G291" s="89">
        <f t="shared" ca="1" si="50"/>
        <v>0</v>
      </c>
      <c r="H291" s="72" cm="1">
        <f t="array" aca="1" ref="H291" ca="1">IFERROR(_xlfn.XLOOKUP(H$1,INDIRECT("'"&amp;$A291&amp;"'!$A:$A"),INDIRECT("'"&amp;$A291&amp;"'!$b:$b"),FALSE),0)</f>
        <v>0</v>
      </c>
      <c r="I291" s="71" cm="1">
        <f t="array" aca="1" ref="I291" ca="1">IFERROR(IF($H291="Oui",_xlfn.XLOOKUP(I$2,INDIRECT("'"&amp;$A291&amp;"'!$A:$A"),INDIRECT("'"&amp;$A291&amp;"'!$b:$b"),FALSE),_xlfn.XLOOKUP(I$1,INDIRECT("'"&amp;$A291&amp;"'!$C$19:$C$25"),INDIRECT("'"&amp;$A291&amp;"'!$A$19:$A$25"),données!$A$39)),0)</f>
        <v>0</v>
      </c>
      <c r="J291" s="73">
        <f t="shared" ca="1" si="52"/>
        <v>0</v>
      </c>
      <c r="K291" s="74">
        <f t="shared" ca="1" si="56"/>
        <v>0</v>
      </c>
      <c r="L291" s="74">
        <f t="shared" ca="1" si="56"/>
        <v>0</v>
      </c>
      <c r="M291" s="74">
        <f t="shared" ca="1" si="56"/>
        <v>0</v>
      </c>
      <c r="N291" s="74">
        <f t="shared" ca="1" si="56"/>
        <v>0</v>
      </c>
      <c r="O291" s="74">
        <f t="shared" ca="1" si="56"/>
        <v>0</v>
      </c>
      <c r="P291" s="74">
        <f t="shared" ca="1" si="56"/>
        <v>0</v>
      </c>
      <c r="Q291" s="74">
        <f t="shared" ca="1" si="56"/>
        <v>0</v>
      </c>
      <c r="R291" s="74">
        <f t="shared" ca="1" si="56"/>
        <v>0</v>
      </c>
      <c r="S291" s="74">
        <f t="shared" ca="1" si="56"/>
        <v>0</v>
      </c>
      <c r="T291" s="74">
        <f t="shared" ca="1" si="56"/>
        <v>0</v>
      </c>
      <c r="U291" s="74">
        <f t="shared" ca="1" si="56"/>
        <v>0</v>
      </c>
      <c r="V291" s="74">
        <f t="shared" ca="1" si="56"/>
        <v>0</v>
      </c>
      <c r="W291" s="74">
        <f t="shared" ca="1" si="56"/>
        <v>0</v>
      </c>
      <c r="X291" s="74">
        <f t="shared" ca="1" si="56"/>
        <v>0</v>
      </c>
      <c r="Y291" s="74">
        <f t="shared" ca="1" si="56"/>
        <v>0</v>
      </c>
      <c r="Z291" s="74">
        <f t="shared" ca="1" si="56"/>
        <v>0</v>
      </c>
      <c r="AA291" s="73">
        <f t="shared" ca="1" si="53"/>
        <v>0</v>
      </c>
      <c r="AB291" s="93"/>
      <c r="AC291" s="75">
        <f ca="1">ROUND(IF($H291="Oui",0,SUMIFS(données!$C$33:$C$39,données!$A$33:$A$39,$I291)),2)</f>
        <v>0</v>
      </c>
      <c r="AD291" s="75" cm="1">
        <f t="array" aca="1" ref="AD291" ca="1">ROUND((SUMPRODUCT((données!$L$2:$R$2=$I291)*(données!$A$3:$A$17=J$1)*(données!$B$3:$B$17=J$2)*données!$L$3:$R$17)*$J291)+(SUMPRODUCT((données!$L$2:$R$2=$I291)*(données!$A$3:$A$17=K$1)*(données!$B$3:$B$17=K$2)*données!$L$3:$R$17)*$K291)+(SUMPRODUCT((données!$L$2:$R$2=$I291)*(données!$A$3:$A$17=L$1)*(données!$B$3:$B$17=L$2)*données!$L$3:$R$17)*$L291)+(SUMPRODUCT((données!$L$2:$R$2=$I291)*(données!$A$3:$A$17=M$1)*(données!$B$3:$B$17=M$2)*données!$L$3:$R$17)*$M291)+(SUMPRODUCT((données!$L$2:$R$2=$I291)*(données!$A$3:$A$17=N$1)*(données!$B$3:$B$17=N$2)*données!$L$3:$R$17)*$N291)+(SUMPRODUCT((données!$L$2:$R$2=$I291)*(données!$A$3:$A$17=O$1)*(données!$B$3:$B$17=O$2)*données!$L$3:$R$17)*$O291)+(SUMPRODUCT((données!$L$2:$R$2=$I291)*(données!$A$3:$A$17=P$1)*(données!$B$3:$B$17=Q$2)*données!$L$3:$R$17)*$P291)+(SUMPRODUCT((données!$L$2:$R$2=$I291)*(données!$A$3:$A$17=Q$1)*(données!$B$3:$B$17=Q$2)*données!$L$3:$R$17)*$Q291)+(SUMPRODUCT((données!$L$2:$R$2=$I291)*(données!$A$3:$A$17=R$1)*(données!$B$3:$B$17=R$2)*données!$L$3:$R$17)*$R291)+(SUMPRODUCT((données!$L$2:$R$2=$I291)*(données!$A$3:$A$17=S$1)*(données!$B$3:$B$17=S$2)*données!$L$3:$R$17)*$S291)+(SUMPRODUCT((données!$L$2:$R$2=$I291)*(données!$A$3:$A$17=T$1)*(données!$B$3:$B$17=T$2)*données!$L$3:$R$17)*$T291)+(SUMPRODUCT((données!$L$2:$R$2=$I291)*(données!$A$3:$A$17=U$1)*(données!$B$3:$B$17=U$2)*données!$L$3:$R$17)*$U291)+(SUMPRODUCT((données!$L$2:$R$2=$I291)*(données!$A$3:$A$17=V$1)*(données!$B$3:$B$17=V$2)*données!$L$3:$R$17)*$V291)+(SUMPRODUCT((données!$L$2:$R$2=$I291)*(données!$A$3:$A$17=W$1)*(données!$B$3:$B$17=W$2)*données!$L$3:$R$17)*$W291)+(SUMPRODUCT((données!$L$2:$R$2=$I291)*(données!$A$3:$A$17=AA$1)*(données!$B$3:$B$17=AA$2)*données!$L$3:$R$17)*$AA291),2)</f>
        <v>0</v>
      </c>
      <c r="AE291" s="75" cm="1">
        <f t="array" aca="1" ref="AE291" ca="1">IFERROR(_xlfn.XLOOKUP(AE$1,INDIRECT("'"&amp;$A291&amp;"'!$a:$a"),INDIRECT("'"&amp;$A291&amp;"'!$f:$f"),FALSE),0)</f>
        <v>0</v>
      </c>
      <c r="AF291" s="75">
        <f t="shared" ca="1" si="54"/>
        <v>0</v>
      </c>
      <c r="AG291" s="75">
        <f t="shared" ca="1" si="55"/>
        <v>0</v>
      </c>
      <c r="AH291" s="74" cm="1">
        <f t="array" aca="1" ref="AH291" ca="1">IFERROR(_xlfn.XLOOKUP(AH$1,INDIRECT("'"&amp;$A291&amp;"'!$A:$A"),INDIRECT("'"&amp;$A291&amp;"'!$b:$b"),FALSE),0)</f>
        <v>0</v>
      </c>
      <c r="AI291" s="74">
        <f ca="1">IFERROR(_xlfn.XLOOKUP($I291,données!$A$33:$A$39,données!$D$33:$D$39,0),0)</f>
        <v>0</v>
      </c>
      <c r="AJ291" s="74">
        <f ca="1">IFERROR(_xlfn.XLOOKUP($I291,données!$A$33:$A$39,données!$E$33:$E$39,0),0)</f>
        <v>0</v>
      </c>
      <c r="AK291" s="74">
        <f ca="1">IFERROR(_xlfn.XLOOKUP($I291,données!$A$33:$A$39,données!$F$33:$F$39,0),0)</f>
        <v>0</v>
      </c>
      <c r="AL291" s="74">
        <f ca="1">IFERROR(_xlfn.XLOOKUP($I291,données!$A$33:$A$39,données!$G$33:$G$39,0),0)</f>
        <v>0</v>
      </c>
      <c r="AM291" s="74">
        <f ca="1">IFERROR(_xlfn.XLOOKUP($I291,données!$A$33:$A$39,données!$H$33:$H$39,0),0)</f>
        <v>0</v>
      </c>
      <c r="AN291" s="74"/>
      <c r="AO291" s="74"/>
      <c r="AP291" s="71"/>
      <c r="AQ291" s="82"/>
    </row>
    <row r="292" spans="1:43" s="68" customFormat="1" ht="14" x14ac:dyDescent="0.2">
      <c r="A292" s="71">
        <f t="shared" si="29"/>
        <v>288</v>
      </c>
      <c r="B292" s="71">
        <f t="shared" ca="1" si="50"/>
        <v>0</v>
      </c>
      <c r="C292" s="71">
        <f t="shared" ca="1" si="50"/>
        <v>0</v>
      </c>
      <c r="D292" s="71">
        <f t="shared" ca="1" si="50"/>
        <v>0</v>
      </c>
      <c r="E292" s="71">
        <f t="shared" ca="1" si="50"/>
        <v>0</v>
      </c>
      <c r="F292" s="71">
        <f t="shared" ca="1" si="57"/>
        <v>0</v>
      </c>
      <c r="G292" s="89">
        <f t="shared" ca="1" si="50"/>
        <v>0</v>
      </c>
      <c r="H292" s="72" cm="1">
        <f t="array" aca="1" ref="H292" ca="1">IFERROR(_xlfn.XLOOKUP(H$1,INDIRECT("'"&amp;$A292&amp;"'!$A:$A"),INDIRECT("'"&amp;$A292&amp;"'!$b:$b"),FALSE),0)</f>
        <v>0</v>
      </c>
      <c r="I292" s="71" cm="1">
        <f t="array" aca="1" ref="I292" ca="1">IFERROR(IF($H292="Oui",_xlfn.XLOOKUP(I$2,INDIRECT("'"&amp;$A292&amp;"'!$A:$A"),INDIRECT("'"&amp;$A292&amp;"'!$b:$b"),FALSE),_xlfn.XLOOKUP(I$1,INDIRECT("'"&amp;$A292&amp;"'!$C$19:$C$25"),INDIRECT("'"&amp;$A292&amp;"'!$A$19:$A$25"),données!$A$39)),0)</f>
        <v>0</v>
      </c>
      <c r="J292" s="73">
        <f t="shared" ca="1" si="52"/>
        <v>0</v>
      </c>
      <c r="K292" s="74">
        <f t="shared" ca="1" si="56"/>
        <v>0</v>
      </c>
      <c r="L292" s="74">
        <f t="shared" ca="1" si="56"/>
        <v>0</v>
      </c>
      <c r="M292" s="74">
        <f t="shared" ca="1" si="56"/>
        <v>0</v>
      </c>
      <c r="N292" s="74">
        <f t="shared" ca="1" si="56"/>
        <v>0</v>
      </c>
      <c r="O292" s="74">
        <f t="shared" ca="1" si="56"/>
        <v>0</v>
      </c>
      <c r="P292" s="74">
        <f t="shared" ca="1" si="56"/>
        <v>0</v>
      </c>
      <c r="Q292" s="74">
        <f t="shared" ca="1" si="56"/>
        <v>0</v>
      </c>
      <c r="R292" s="74">
        <f t="shared" ca="1" si="56"/>
        <v>0</v>
      </c>
      <c r="S292" s="74">
        <f t="shared" ca="1" si="56"/>
        <v>0</v>
      </c>
      <c r="T292" s="74">
        <f t="shared" ca="1" si="56"/>
        <v>0</v>
      </c>
      <c r="U292" s="74">
        <f t="shared" ca="1" si="56"/>
        <v>0</v>
      </c>
      <c r="V292" s="74">
        <f t="shared" ca="1" si="56"/>
        <v>0</v>
      </c>
      <c r="W292" s="74">
        <f t="shared" ca="1" si="56"/>
        <v>0</v>
      </c>
      <c r="X292" s="74">
        <f t="shared" ref="K292:Z304" ca="1" si="58">IFERROR(SUMIFS(INDIRECT("'"&amp;$A292&amp;"'!$C$30:$C$45"),INDIRECT("'"&amp;$A292&amp;"'!$A$30:$A$45"),X$1,INDIRECT("'"&amp;$A292&amp;"'!$B$30:$B$45"),X$2),0)</f>
        <v>0</v>
      </c>
      <c r="Y292" s="74">
        <f t="shared" ca="1" si="58"/>
        <v>0</v>
      </c>
      <c r="Z292" s="74">
        <f t="shared" ca="1" si="58"/>
        <v>0</v>
      </c>
      <c r="AA292" s="73">
        <f t="shared" ca="1" si="53"/>
        <v>0</v>
      </c>
      <c r="AB292" s="93"/>
      <c r="AC292" s="75">
        <f ca="1">ROUND(IF($H292="Oui",0,SUMIFS(données!$C$33:$C$39,données!$A$33:$A$39,$I292)),2)</f>
        <v>0</v>
      </c>
      <c r="AD292" s="75" cm="1">
        <f t="array" aca="1" ref="AD292" ca="1">ROUND((SUMPRODUCT((données!$L$2:$R$2=$I292)*(données!$A$3:$A$17=J$1)*(données!$B$3:$B$17=J$2)*données!$L$3:$R$17)*$J292)+(SUMPRODUCT((données!$L$2:$R$2=$I292)*(données!$A$3:$A$17=K$1)*(données!$B$3:$B$17=K$2)*données!$L$3:$R$17)*$K292)+(SUMPRODUCT((données!$L$2:$R$2=$I292)*(données!$A$3:$A$17=L$1)*(données!$B$3:$B$17=L$2)*données!$L$3:$R$17)*$L292)+(SUMPRODUCT((données!$L$2:$R$2=$I292)*(données!$A$3:$A$17=M$1)*(données!$B$3:$B$17=M$2)*données!$L$3:$R$17)*$M292)+(SUMPRODUCT((données!$L$2:$R$2=$I292)*(données!$A$3:$A$17=N$1)*(données!$B$3:$B$17=N$2)*données!$L$3:$R$17)*$N292)+(SUMPRODUCT((données!$L$2:$R$2=$I292)*(données!$A$3:$A$17=O$1)*(données!$B$3:$B$17=O$2)*données!$L$3:$R$17)*$O292)+(SUMPRODUCT((données!$L$2:$R$2=$I292)*(données!$A$3:$A$17=P$1)*(données!$B$3:$B$17=Q$2)*données!$L$3:$R$17)*$P292)+(SUMPRODUCT((données!$L$2:$R$2=$I292)*(données!$A$3:$A$17=Q$1)*(données!$B$3:$B$17=Q$2)*données!$L$3:$R$17)*$Q292)+(SUMPRODUCT((données!$L$2:$R$2=$I292)*(données!$A$3:$A$17=R$1)*(données!$B$3:$B$17=R$2)*données!$L$3:$R$17)*$R292)+(SUMPRODUCT((données!$L$2:$R$2=$I292)*(données!$A$3:$A$17=S$1)*(données!$B$3:$B$17=S$2)*données!$L$3:$R$17)*$S292)+(SUMPRODUCT((données!$L$2:$R$2=$I292)*(données!$A$3:$A$17=T$1)*(données!$B$3:$B$17=T$2)*données!$L$3:$R$17)*$T292)+(SUMPRODUCT((données!$L$2:$R$2=$I292)*(données!$A$3:$A$17=U$1)*(données!$B$3:$B$17=U$2)*données!$L$3:$R$17)*$U292)+(SUMPRODUCT((données!$L$2:$R$2=$I292)*(données!$A$3:$A$17=V$1)*(données!$B$3:$B$17=V$2)*données!$L$3:$R$17)*$V292)+(SUMPRODUCT((données!$L$2:$R$2=$I292)*(données!$A$3:$A$17=W$1)*(données!$B$3:$B$17=W$2)*données!$L$3:$R$17)*$W292)+(SUMPRODUCT((données!$L$2:$R$2=$I292)*(données!$A$3:$A$17=AA$1)*(données!$B$3:$B$17=AA$2)*données!$L$3:$R$17)*$AA292),2)</f>
        <v>0</v>
      </c>
      <c r="AE292" s="75" cm="1">
        <f t="array" aca="1" ref="AE292" ca="1">IFERROR(_xlfn.XLOOKUP(AE$1,INDIRECT("'"&amp;$A292&amp;"'!$a:$a"),INDIRECT("'"&amp;$A292&amp;"'!$f:$f"),FALSE),0)</f>
        <v>0</v>
      </c>
      <c r="AF292" s="75">
        <f t="shared" ca="1" si="54"/>
        <v>0</v>
      </c>
      <c r="AG292" s="75">
        <f t="shared" ca="1" si="55"/>
        <v>0</v>
      </c>
      <c r="AH292" s="74" cm="1">
        <f t="array" aca="1" ref="AH292" ca="1">IFERROR(_xlfn.XLOOKUP(AH$1,INDIRECT("'"&amp;$A292&amp;"'!$A:$A"),INDIRECT("'"&amp;$A292&amp;"'!$b:$b"),FALSE),0)</f>
        <v>0</v>
      </c>
      <c r="AI292" s="74">
        <f ca="1">IFERROR(_xlfn.XLOOKUP($I292,données!$A$33:$A$39,données!$D$33:$D$39,0),0)</f>
        <v>0</v>
      </c>
      <c r="AJ292" s="74">
        <f ca="1">IFERROR(_xlfn.XLOOKUP($I292,données!$A$33:$A$39,données!$E$33:$E$39,0),0)</f>
        <v>0</v>
      </c>
      <c r="AK292" s="74">
        <f ca="1">IFERROR(_xlfn.XLOOKUP($I292,données!$A$33:$A$39,données!$F$33:$F$39,0),0)</f>
        <v>0</v>
      </c>
      <c r="AL292" s="74">
        <f ca="1">IFERROR(_xlfn.XLOOKUP($I292,données!$A$33:$A$39,données!$G$33:$G$39,0),0)</f>
        <v>0</v>
      </c>
      <c r="AM292" s="74">
        <f ca="1">IFERROR(_xlfn.XLOOKUP($I292,données!$A$33:$A$39,données!$H$33:$H$39,0),0)</f>
        <v>0</v>
      </c>
      <c r="AN292" s="74"/>
      <c r="AO292" s="74"/>
      <c r="AP292" s="71"/>
      <c r="AQ292" s="82"/>
    </row>
    <row r="293" spans="1:43" s="68" customFormat="1" ht="14" x14ac:dyDescent="0.2">
      <c r="A293" s="71">
        <f t="shared" si="29"/>
        <v>289</v>
      </c>
      <c r="B293" s="71">
        <f t="shared" ca="1" si="50"/>
        <v>0</v>
      </c>
      <c r="C293" s="71">
        <f t="shared" ca="1" si="50"/>
        <v>0</v>
      </c>
      <c r="D293" s="71">
        <f t="shared" ca="1" si="50"/>
        <v>0</v>
      </c>
      <c r="E293" s="71">
        <f t="shared" ca="1" si="50"/>
        <v>0</v>
      </c>
      <c r="F293" s="71">
        <f t="shared" ca="1" si="57"/>
        <v>0</v>
      </c>
      <c r="G293" s="89">
        <f t="shared" ca="1" si="50"/>
        <v>0</v>
      </c>
      <c r="H293" s="72" cm="1">
        <f t="array" aca="1" ref="H293" ca="1">IFERROR(_xlfn.XLOOKUP(H$1,INDIRECT("'"&amp;$A293&amp;"'!$A:$A"),INDIRECT("'"&amp;$A293&amp;"'!$b:$b"),FALSE),0)</f>
        <v>0</v>
      </c>
      <c r="I293" s="71" cm="1">
        <f t="array" aca="1" ref="I293" ca="1">IFERROR(IF($H293="Oui",_xlfn.XLOOKUP(I$2,INDIRECT("'"&amp;$A293&amp;"'!$A:$A"),INDIRECT("'"&amp;$A293&amp;"'!$b:$b"),FALSE),_xlfn.XLOOKUP(I$1,INDIRECT("'"&amp;$A293&amp;"'!$C$19:$C$25"),INDIRECT("'"&amp;$A293&amp;"'!$A$19:$A$25"),données!$A$39)),0)</f>
        <v>0</v>
      </c>
      <c r="J293" s="73">
        <f t="shared" ca="1" si="52"/>
        <v>0</v>
      </c>
      <c r="K293" s="74">
        <f t="shared" ca="1" si="58"/>
        <v>0</v>
      </c>
      <c r="L293" s="74">
        <f t="shared" ca="1" si="58"/>
        <v>0</v>
      </c>
      <c r="M293" s="74">
        <f t="shared" ca="1" si="58"/>
        <v>0</v>
      </c>
      <c r="N293" s="74">
        <f t="shared" ca="1" si="58"/>
        <v>0</v>
      </c>
      <c r="O293" s="74">
        <f t="shared" ca="1" si="58"/>
        <v>0</v>
      </c>
      <c r="P293" s="74">
        <f t="shared" ca="1" si="58"/>
        <v>0</v>
      </c>
      <c r="Q293" s="74">
        <f t="shared" ca="1" si="58"/>
        <v>0</v>
      </c>
      <c r="R293" s="74">
        <f t="shared" ca="1" si="58"/>
        <v>0</v>
      </c>
      <c r="S293" s="74">
        <f t="shared" ca="1" si="58"/>
        <v>0</v>
      </c>
      <c r="T293" s="74">
        <f t="shared" ca="1" si="58"/>
        <v>0</v>
      </c>
      <c r="U293" s="74">
        <f t="shared" ca="1" si="58"/>
        <v>0</v>
      </c>
      <c r="V293" s="74">
        <f t="shared" ca="1" si="58"/>
        <v>0</v>
      </c>
      <c r="W293" s="74">
        <f t="shared" ca="1" si="58"/>
        <v>0</v>
      </c>
      <c r="X293" s="74">
        <f t="shared" ca="1" si="58"/>
        <v>0</v>
      </c>
      <c r="Y293" s="74">
        <f t="shared" ca="1" si="58"/>
        <v>0</v>
      </c>
      <c r="Z293" s="74">
        <f t="shared" ca="1" si="58"/>
        <v>0</v>
      </c>
      <c r="AA293" s="73">
        <f t="shared" ca="1" si="53"/>
        <v>0</v>
      </c>
      <c r="AB293" s="93"/>
      <c r="AC293" s="75">
        <f ca="1">ROUND(IF($H293="Oui",0,SUMIFS(données!$C$33:$C$39,données!$A$33:$A$39,$I293)),2)</f>
        <v>0</v>
      </c>
      <c r="AD293" s="75" cm="1">
        <f t="array" aca="1" ref="AD293" ca="1">ROUND((SUMPRODUCT((données!$L$2:$R$2=$I293)*(données!$A$3:$A$17=J$1)*(données!$B$3:$B$17=J$2)*données!$L$3:$R$17)*$J293)+(SUMPRODUCT((données!$L$2:$R$2=$I293)*(données!$A$3:$A$17=K$1)*(données!$B$3:$B$17=K$2)*données!$L$3:$R$17)*$K293)+(SUMPRODUCT((données!$L$2:$R$2=$I293)*(données!$A$3:$A$17=L$1)*(données!$B$3:$B$17=L$2)*données!$L$3:$R$17)*$L293)+(SUMPRODUCT((données!$L$2:$R$2=$I293)*(données!$A$3:$A$17=M$1)*(données!$B$3:$B$17=M$2)*données!$L$3:$R$17)*$M293)+(SUMPRODUCT((données!$L$2:$R$2=$I293)*(données!$A$3:$A$17=N$1)*(données!$B$3:$B$17=N$2)*données!$L$3:$R$17)*$N293)+(SUMPRODUCT((données!$L$2:$R$2=$I293)*(données!$A$3:$A$17=O$1)*(données!$B$3:$B$17=O$2)*données!$L$3:$R$17)*$O293)+(SUMPRODUCT((données!$L$2:$R$2=$I293)*(données!$A$3:$A$17=P$1)*(données!$B$3:$B$17=Q$2)*données!$L$3:$R$17)*$P293)+(SUMPRODUCT((données!$L$2:$R$2=$I293)*(données!$A$3:$A$17=Q$1)*(données!$B$3:$B$17=Q$2)*données!$L$3:$R$17)*$Q293)+(SUMPRODUCT((données!$L$2:$R$2=$I293)*(données!$A$3:$A$17=R$1)*(données!$B$3:$B$17=R$2)*données!$L$3:$R$17)*$R293)+(SUMPRODUCT((données!$L$2:$R$2=$I293)*(données!$A$3:$A$17=S$1)*(données!$B$3:$B$17=S$2)*données!$L$3:$R$17)*$S293)+(SUMPRODUCT((données!$L$2:$R$2=$I293)*(données!$A$3:$A$17=T$1)*(données!$B$3:$B$17=T$2)*données!$L$3:$R$17)*$T293)+(SUMPRODUCT((données!$L$2:$R$2=$I293)*(données!$A$3:$A$17=U$1)*(données!$B$3:$B$17=U$2)*données!$L$3:$R$17)*$U293)+(SUMPRODUCT((données!$L$2:$R$2=$I293)*(données!$A$3:$A$17=V$1)*(données!$B$3:$B$17=V$2)*données!$L$3:$R$17)*$V293)+(SUMPRODUCT((données!$L$2:$R$2=$I293)*(données!$A$3:$A$17=W$1)*(données!$B$3:$B$17=W$2)*données!$L$3:$R$17)*$W293)+(SUMPRODUCT((données!$L$2:$R$2=$I293)*(données!$A$3:$A$17=AA$1)*(données!$B$3:$B$17=AA$2)*données!$L$3:$R$17)*$AA293),2)</f>
        <v>0</v>
      </c>
      <c r="AE293" s="75" cm="1">
        <f t="array" aca="1" ref="AE293" ca="1">IFERROR(_xlfn.XLOOKUP(AE$1,INDIRECT("'"&amp;$A293&amp;"'!$a:$a"),INDIRECT("'"&amp;$A293&amp;"'!$f:$f"),FALSE),0)</f>
        <v>0</v>
      </c>
      <c r="AF293" s="75">
        <f t="shared" ca="1" si="54"/>
        <v>0</v>
      </c>
      <c r="AG293" s="75">
        <f t="shared" ca="1" si="55"/>
        <v>0</v>
      </c>
      <c r="AH293" s="74" cm="1">
        <f t="array" aca="1" ref="AH293" ca="1">IFERROR(_xlfn.XLOOKUP(AH$1,INDIRECT("'"&amp;$A293&amp;"'!$A:$A"),INDIRECT("'"&amp;$A293&amp;"'!$b:$b"),FALSE),0)</f>
        <v>0</v>
      </c>
      <c r="AI293" s="74">
        <f ca="1">IFERROR(_xlfn.XLOOKUP($I293,données!$A$33:$A$39,données!$D$33:$D$39,0),0)</f>
        <v>0</v>
      </c>
      <c r="AJ293" s="74">
        <f ca="1">IFERROR(_xlfn.XLOOKUP($I293,données!$A$33:$A$39,données!$E$33:$E$39,0),0)</f>
        <v>0</v>
      </c>
      <c r="AK293" s="74">
        <f ca="1">IFERROR(_xlfn.XLOOKUP($I293,données!$A$33:$A$39,données!$F$33:$F$39,0),0)</f>
        <v>0</v>
      </c>
      <c r="AL293" s="74">
        <f ca="1">IFERROR(_xlfn.XLOOKUP($I293,données!$A$33:$A$39,données!$G$33:$G$39,0),0)</f>
        <v>0</v>
      </c>
      <c r="AM293" s="74">
        <f ca="1">IFERROR(_xlfn.XLOOKUP($I293,données!$A$33:$A$39,données!$H$33:$H$39,0),0)</f>
        <v>0</v>
      </c>
      <c r="AN293" s="74"/>
      <c r="AO293" s="74"/>
      <c r="AP293" s="71"/>
      <c r="AQ293" s="82"/>
    </row>
    <row r="294" spans="1:43" s="68" customFormat="1" ht="14" x14ac:dyDescent="0.2">
      <c r="A294" s="71">
        <f t="shared" si="29"/>
        <v>290</v>
      </c>
      <c r="B294" s="71">
        <f t="shared" ca="1" si="50"/>
        <v>0</v>
      </c>
      <c r="C294" s="71">
        <f t="shared" ca="1" si="50"/>
        <v>0</v>
      </c>
      <c r="D294" s="71">
        <f t="shared" ca="1" si="50"/>
        <v>0</v>
      </c>
      <c r="E294" s="71">
        <f t="shared" ca="1" si="50"/>
        <v>0</v>
      </c>
      <c r="F294" s="71">
        <f t="shared" ca="1" si="57"/>
        <v>0</v>
      </c>
      <c r="G294" s="89">
        <f t="shared" ca="1" si="50"/>
        <v>0</v>
      </c>
      <c r="H294" s="72" cm="1">
        <f t="array" aca="1" ref="H294" ca="1">IFERROR(_xlfn.XLOOKUP(H$1,INDIRECT("'"&amp;$A294&amp;"'!$A:$A"),INDIRECT("'"&amp;$A294&amp;"'!$b:$b"),FALSE),0)</f>
        <v>0</v>
      </c>
      <c r="I294" s="71" cm="1">
        <f t="array" aca="1" ref="I294" ca="1">IFERROR(IF($H294="Oui",_xlfn.XLOOKUP(I$2,INDIRECT("'"&amp;$A294&amp;"'!$A:$A"),INDIRECT("'"&amp;$A294&amp;"'!$b:$b"),FALSE),_xlfn.XLOOKUP(I$1,INDIRECT("'"&amp;$A294&amp;"'!$C$19:$C$25"),INDIRECT("'"&amp;$A294&amp;"'!$A$19:$A$25"),données!$A$39)),0)</f>
        <v>0</v>
      </c>
      <c r="J294" s="73">
        <f t="shared" ca="1" si="52"/>
        <v>0</v>
      </c>
      <c r="K294" s="74">
        <f t="shared" ca="1" si="58"/>
        <v>0</v>
      </c>
      <c r="L294" s="74">
        <f t="shared" ca="1" si="58"/>
        <v>0</v>
      </c>
      <c r="M294" s="74">
        <f t="shared" ca="1" si="58"/>
        <v>0</v>
      </c>
      <c r="N294" s="74">
        <f t="shared" ca="1" si="58"/>
        <v>0</v>
      </c>
      <c r="O294" s="74">
        <f t="shared" ca="1" si="58"/>
        <v>0</v>
      </c>
      <c r="P294" s="74">
        <f t="shared" ca="1" si="58"/>
        <v>0</v>
      </c>
      <c r="Q294" s="74">
        <f t="shared" ca="1" si="58"/>
        <v>0</v>
      </c>
      <c r="R294" s="74">
        <f t="shared" ca="1" si="58"/>
        <v>0</v>
      </c>
      <c r="S294" s="74">
        <f t="shared" ca="1" si="58"/>
        <v>0</v>
      </c>
      <c r="T294" s="74">
        <f t="shared" ca="1" si="58"/>
        <v>0</v>
      </c>
      <c r="U294" s="74">
        <f t="shared" ca="1" si="58"/>
        <v>0</v>
      </c>
      <c r="V294" s="74">
        <f t="shared" ca="1" si="58"/>
        <v>0</v>
      </c>
      <c r="W294" s="74">
        <f t="shared" ca="1" si="58"/>
        <v>0</v>
      </c>
      <c r="X294" s="74">
        <f t="shared" ca="1" si="58"/>
        <v>0</v>
      </c>
      <c r="Y294" s="74">
        <f t="shared" ca="1" si="58"/>
        <v>0</v>
      </c>
      <c r="Z294" s="74">
        <f t="shared" ca="1" si="58"/>
        <v>0</v>
      </c>
      <c r="AA294" s="73">
        <f t="shared" ca="1" si="53"/>
        <v>0</v>
      </c>
      <c r="AB294" s="93"/>
      <c r="AC294" s="75">
        <f ca="1">ROUND(IF($H294="Oui",0,SUMIFS(données!$C$33:$C$39,données!$A$33:$A$39,$I294)),2)</f>
        <v>0</v>
      </c>
      <c r="AD294" s="75" cm="1">
        <f t="array" aca="1" ref="AD294" ca="1">ROUND((SUMPRODUCT((données!$L$2:$R$2=$I294)*(données!$A$3:$A$17=J$1)*(données!$B$3:$B$17=J$2)*données!$L$3:$R$17)*$J294)+(SUMPRODUCT((données!$L$2:$R$2=$I294)*(données!$A$3:$A$17=K$1)*(données!$B$3:$B$17=K$2)*données!$L$3:$R$17)*$K294)+(SUMPRODUCT((données!$L$2:$R$2=$I294)*(données!$A$3:$A$17=L$1)*(données!$B$3:$B$17=L$2)*données!$L$3:$R$17)*$L294)+(SUMPRODUCT((données!$L$2:$R$2=$I294)*(données!$A$3:$A$17=M$1)*(données!$B$3:$B$17=M$2)*données!$L$3:$R$17)*$M294)+(SUMPRODUCT((données!$L$2:$R$2=$I294)*(données!$A$3:$A$17=N$1)*(données!$B$3:$B$17=N$2)*données!$L$3:$R$17)*$N294)+(SUMPRODUCT((données!$L$2:$R$2=$I294)*(données!$A$3:$A$17=O$1)*(données!$B$3:$B$17=O$2)*données!$L$3:$R$17)*$O294)+(SUMPRODUCT((données!$L$2:$R$2=$I294)*(données!$A$3:$A$17=P$1)*(données!$B$3:$B$17=Q$2)*données!$L$3:$R$17)*$P294)+(SUMPRODUCT((données!$L$2:$R$2=$I294)*(données!$A$3:$A$17=Q$1)*(données!$B$3:$B$17=Q$2)*données!$L$3:$R$17)*$Q294)+(SUMPRODUCT((données!$L$2:$R$2=$I294)*(données!$A$3:$A$17=R$1)*(données!$B$3:$B$17=R$2)*données!$L$3:$R$17)*$R294)+(SUMPRODUCT((données!$L$2:$R$2=$I294)*(données!$A$3:$A$17=S$1)*(données!$B$3:$B$17=S$2)*données!$L$3:$R$17)*$S294)+(SUMPRODUCT((données!$L$2:$R$2=$I294)*(données!$A$3:$A$17=T$1)*(données!$B$3:$B$17=T$2)*données!$L$3:$R$17)*$T294)+(SUMPRODUCT((données!$L$2:$R$2=$I294)*(données!$A$3:$A$17=U$1)*(données!$B$3:$B$17=U$2)*données!$L$3:$R$17)*$U294)+(SUMPRODUCT((données!$L$2:$R$2=$I294)*(données!$A$3:$A$17=V$1)*(données!$B$3:$B$17=V$2)*données!$L$3:$R$17)*$V294)+(SUMPRODUCT((données!$L$2:$R$2=$I294)*(données!$A$3:$A$17=W$1)*(données!$B$3:$B$17=W$2)*données!$L$3:$R$17)*$W294)+(SUMPRODUCT((données!$L$2:$R$2=$I294)*(données!$A$3:$A$17=AA$1)*(données!$B$3:$B$17=AA$2)*données!$L$3:$R$17)*$AA294),2)</f>
        <v>0</v>
      </c>
      <c r="AE294" s="75" cm="1">
        <f t="array" aca="1" ref="AE294" ca="1">IFERROR(_xlfn.XLOOKUP(AE$1,INDIRECT("'"&amp;$A294&amp;"'!$a:$a"),INDIRECT("'"&amp;$A294&amp;"'!$f:$f"),FALSE),0)</f>
        <v>0</v>
      </c>
      <c r="AF294" s="75">
        <f t="shared" ca="1" si="54"/>
        <v>0</v>
      </c>
      <c r="AG294" s="75">
        <f t="shared" ca="1" si="55"/>
        <v>0</v>
      </c>
      <c r="AH294" s="74" cm="1">
        <f t="array" aca="1" ref="AH294" ca="1">IFERROR(_xlfn.XLOOKUP(AH$1,INDIRECT("'"&amp;$A294&amp;"'!$A:$A"),INDIRECT("'"&amp;$A294&amp;"'!$b:$b"),FALSE),0)</f>
        <v>0</v>
      </c>
      <c r="AI294" s="74">
        <f ca="1">IFERROR(_xlfn.XLOOKUP($I294,données!$A$33:$A$39,données!$D$33:$D$39,0),0)</f>
        <v>0</v>
      </c>
      <c r="AJ294" s="74">
        <f ca="1">IFERROR(_xlfn.XLOOKUP($I294,données!$A$33:$A$39,données!$E$33:$E$39,0),0)</f>
        <v>0</v>
      </c>
      <c r="AK294" s="74">
        <f ca="1">IFERROR(_xlfn.XLOOKUP($I294,données!$A$33:$A$39,données!$F$33:$F$39,0),0)</f>
        <v>0</v>
      </c>
      <c r="AL294" s="74">
        <f ca="1">IFERROR(_xlfn.XLOOKUP($I294,données!$A$33:$A$39,données!$G$33:$G$39,0),0)</f>
        <v>0</v>
      </c>
      <c r="AM294" s="74">
        <f ca="1">IFERROR(_xlfn.XLOOKUP($I294,données!$A$33:$A$39,données!$H$33:$H$39,0),0)</f>
        <v>0</v>
      </c>
      <c r="AN294" s="74"/>
      <c r="AO294" s="74"/>
      <c r="AP294" s="71"/>
      <c r="AQ294" s="82"/>
    </row>
    <row r="295" spans="1:43" s="68" customFormat="1" ht="14" x14ac:dyDescent="0.2">
      <c r="A295" s="71">
        <f t="shared" si="29"/>
        <v>291</v>
      </c>
      <c r="B295" s="71">
        <f t="shared" ca="1" si="50"/>
        <v>0</v>
      </c>
      <c r="C295" s="71">
        <f t="shared" ca="1" si="50"/>
        <v>0</v>
      </c>
      <c r="D295" s="71">
        <f t="shared" ca="1" si="50"/>
        <v>0</v>
      </c>
      <c r="E295" s="71">
        <f t="shared" ca="1" si="50"/>
        <v>0</v>
      </c>
      <c r="F295" s="71">
        <f t="shared" ca="1" si="57"/>
        <v>0</v>
      </c>
      <c r="G295" s="89">
        <f t="shared" ca="1" si="50"/>
        <v>0</v>
      </c>
      <c r="H295" s="72" cm="1">
        <f t="array" aca="1" ref="H295" ca="1">IFERROR(_xlfn.XLOOKUP(H$1,INDIRECT("'"&amp;$A295&amp;"'!$A:$A"),INDIRECT("'"&amp;$A295&amp;"'!$b:$b"),FALSE),0)</f>
        <v>0</v>
      </c>
      <c r="I295" s="71" cm="1">
        <f t="array" aca="1" ref="I295" ca="1">IFERROR(IF($H295="Oui",_xlfn.XLOOKUP(I$2,INDIRECT("'"&amp;$A295&amp;"'!$A:$A"),INDIRECT("'"&amp;$A295&amp;"'!$b:$b"),FALSE),_xlfn.XLOOKUP(I$1,INDIRECT("'"&amp;$A295&amp;"'!$C$19:$C$25"),INDIRECT("'"&amp;$A295&amp;"'!$A$19:$A$25"),données!$A$39)),0)</f>
        <v>0</v>
      </c>
      <c r="J295" s="73">
        <f t="shared" ca="1" si="52"/>
        <v>0</v>
      </c>
      <c r="K295" s="74">
        <f t="shared" ca="1" si="58"/>
        <v>0</v>
      </c>
      <c r="L295" s="74">
        <f t="shared" ca="1" si="58"/>
        <v>0</v>
      </c>
      <c r="M295" s="74">
        <f t="shared" ca="1" si="58"/>
        <v>0</v>
      </c>
      <c r="N295" s="74">
        <f t="shared" ca="1" si="58"/>
        <v>0</v>
      </c>
      <c r="O295" s="74">
        <f t="shared" ca="1" si="58"/>
        <v>0</v>
      </c>
      <c r="P295" s="74">
        <f t="shared" ca="1" si="58"/>
        <v>0</v>
      </c>
      <c r="Q295" s="74">
        <f t="shared" ca="1" si="58"/>
        <v>0</v>
      </c>
      <c r="R295" s="74">
        <f t="shared" ca="1" si="58"/>
        <v>0</v>
      </c>
      <c r="S295" s="74">
        <f t="shared" ca="1" si="58"/>
        <v>0</v>
      </c>
      <c r="T295" s="74">
        <f t="shared" ca="1" si="58"/>
        <v>0</v>
      </c>
      <c r="U295" s="74">
        <f t="shared" ca="1" si="58"/>
        <v>0</v>
      </c>
      <c r="V295" s="74">
        <f t="shared" ca="1" si="58"/>
        <v>0</v>
      </c>
      <c r="W295" s="74">
        <f t="shared" ca="1" si="58"/>
        <v>0</v>
      </c>
      <c r="X295" s="74">
        <f t="shared" ca="1" si="58"/>
        <v>0</v>
      </c>
      <c r="Y295" s="74">
        <f t="shared" ca="1" si="58"/>
        <v>0</v>
      </c>
      <c r="Z295" s="74">
        <f t="shared" ca="1" si="58"/>
        <v>0</v>
      </c>
      <c r="AA295" s="73">
        <f t="shared" ca="1" si="53"/>
        <v>0</v>
      </c>
      <c r="AB295" s="93"/>
      <c r="AC295" s="75">
        <f ca="1">ROUND(IF($H295="Oui",0,SUMIFS(données!$C$33:$C$39,données!$A$33:$A$39,$I295)),2)</f>
        <v>0</v>
      </c>
      <c r="AD295" s="75" cm="1">
        <f t="array" aca="1" ref="AD295" ca="1">ROUND((SUMPRODUCT((données!$L$2:$R$2=$I295)*(données!$A$3:$A$17=J$1)*(données!$B$3:$B$17=J$2)*données!$L$3:$R$17)*$J295)+(SUMPRODUCT((données!$L$2:$R$2=$I295)*(données!$A$3:$A$17=K$1)*(données!$B$3:$B$17=K$2)*données!$L$3:$R$17)*$K295)+(SUMPRODUCT((données!$L$2:$R$2=$I295)*(données!$A$3:$A$17=L$1)*(données!$B$3:$B$17=L$2)*données!$L$3:$R$17)*$L295)+(SUMPRODUCT((données!$L$2:$R$2=$I295)*(données!$A$3:$A$17=M$1)*(données!$B$3:$B$17=M$2)*données!$L$3:$R$17)*$M295)+(SUMPRODUCT((données!$L$2:$R$2=$I295)*(données!$A$3:$A$17=N$1)*(données!$B$3:$B$17=N$2)*données!$L$3:$R$17)*$N295)+(SUMPRODUCT((données!$L$2:$R$2=$I295)*(données!$A$3:$A$17=O$1)*(données!$B$3:$B$17=O$2)*données!$L$3:$R$17)*$O295)+(SUMPRODUCT((données!$L$2:$R$2=$I295)*(données!$A$3:$A$17=P$1)*(données!$B$3:$B$17=Q$2)*données!$L$3:$R$17)*$P295)+(SUMPRODUCT((données!$L$2:$R$2=$I295)*(données!$A$3:$A$17=Q$1)*(données!$B$3:$B$17=Q$2)*données!$L$3:$R$17)*$Q295)+(SUMPRODUCT((données!$L$2:$R$2=$I295)*(données!$A$3:$A$17=R$1)*(données!$B$3:$B$17=R$2)*données!$L$3:$R$17)*$R295)+(SUMPRODUCT((données!$L$2:$R$2=$I295)*(données!$A$3:$A$17=S$1)*(données!$B$3:$B$17=S$2)*données!$L$3:$R$17)*$S295)+(SUMPRODUCT((données!$L$2:$R$2=$I295)*(données!$A$3:$A$17=T$1)*(données!$B$3:$B$17=T$2)*données!$L$3:$R$17)*$T295)+(SUMPRODUCT((données!$L$2:$R$2=$I295)*(données!$A$3:$A$17=U$1)*(données!$B$3:$B$17=U$2)*données!$L$3:$R$17)*$U295)+(SUMPRODUCT((données!$L$2:$R$2=$I295)*(données!$A$3:$A$17=V$1)*(données!$B$3:$B$17=V$2)*données!$L$3:$R$17)*$V295)+(SUMPRODUCT((données!$L$2:$R$2=$I295)*(données!$A$3:$A$17=W$1)*(données!$B$3:$B$17=W$2)*données!$L$3:$R$17)*$W295)+(SUMPRODUCT((données!$L$2:$R$2=$I295)*(données!$A$3:$A$17=AA$1)*(données!$B$3:$B$17=AA$2)*données!$L$3:$R$17)*$AA295),2)</f>
        <v>0</v>
      </c>
      <c r="AE295" s="75" cm="1">
        <f t="array" aca="1" ref="AE295" ca="1">IFERROR(_xlfn.XLOOKUP(AE$1,INDIRECT("'"&amp;$A295&amp;"'!$a:$a"),INDIRECT("'"&amp;$A295&amp;"'!$f:$f"),FALSE),0)</f>
        <v>0</v>
      </c>
      <c r="AF295" s="75">
        <f t="shared" ca="1" si="54"/>
        <v>0</v>
      </c>
      <c r="AG295" s="75">
        <f t="shared" ca="1" si="55"/>
        <v>0</v>
      </c>
      <c r="AH295" s="74" cm="1">
        <f t="array" aca="1" ref="AH295" ca="1">IFERROR(_xlfn.XLOOKUP(AH$1,INDIRECT("'"&amp;$A295&amp;"'!$A:$A"),INDIRECT("'"&amp;$A295&amp;"'!$b:$b"),FALSE),0)</f>
        <v>0</v>
      </c>
      <c r="AI295" s="74">
        <f ca="1">IFERROR(_xlfn.XLOOKUP($I295,données!$A$33:$A$39,données!$D$33:$D$39,0),0)</f>
        <v>0</v>
      </c>
      <c r="AJ295" s="74">
        <f ca="1">IFERROR(_xlfn.XLOOKUP($I295,données!$A$33:$A$39,données!$E$33:$E$39,0),0)</f>
        <v>0</v>
      </c>
      <c r="AK295" s="74">
        <f ca="1">IFERROR(_xlfn.XLOOKUP($I295,données!$A$33:$A$39,données!$F$33:$F$39,0),0)</f>
        <v>0</v>
      </c>
      <c r="AL295" s="74">
        <f ca="1">IFERROR(_xlfn.XLOOKUP($I295,données!$A$33:$A$39,données!$G$33:$G$39,0),0)</f>
        <v>0</v>
      </c>
      <c r="AM295" s="74">
        <f ca="1">IFERROR(_xlfn.XLOOKUP($I295,données!$A$33:$A$39,données!$H$33:$H$39,0),0)</f>
        <v>0</v>
      </c>
      <c r="AN295" s="74"/>
      <c r="AO295" s="74"/>
      <c r="AP295" s="71"/>
      <c r="AQ295" s="82"/>
    </row>
    <row r="296" spans="1:43" s="68" customFormat="1" ht="14" x14ac:dyDescent="0.2">
      <c r="A296" s="71">
        <f t="shared" ref="A296:A304" si="59">A295+1</f>
        <v>292</v>
      </c>
      <c r="B296" s="71">
        <f t="shared" ref="B296:G304" ca="1" si="60">IFERROR(VLOOKUP(B$1,INDIRECT("'"&amp;$A296&amp;"'!$B:$E"),3,FALSE),0)</f>
        <v>0</v>
      </c>
      <c r="C296" s="71">
        <f t="shared" ca="1" si="60"/>
        <v>0</v>
      </c>
      <c r="D296" s="71">
        <f t="shared" ca="1" si="60"/>
        <v>0</v>
      </c>
      <c r="E296" s="71">
        <f t="shared" ca="1" si="60"/>
        <v>0</v>
      </c>
      <c r="F296" s="71">
        <f t="shared" ca="1" si="60"/>
        <v>0</v>
      </c>
      <c r="G296" s="89">
        <f t="shared" ca="1" si="60"/>
        <v>0</v>
      </c>
      <c r="H296" s="72" cm="1">
        <f t="array" aca="1" ref="H296" ca="1">IFERROR(_xlfn.XLOOKUP(H$1,INDIRECT("'"&amp;$A296&amp;"'!$A:$A"),INDIRECT("'"&amp;$A296&amp;"'!$b:$b"),FALSE),0)</f>
        <v>0</v>
      </c>
      <c r="I296" s="71" cm="1">
        <f t="array" aca="1" ref="I296" ca="1">IFERROR(IF($H296="Oui",_xlfn.XLOOKUP(I$2,INDIRECT("'"&amp;$A296&amp;"'!$A:$A"),INDIRECT("'"&amp;$A296&amp;"'!$b:$b"),FALSE),_xlfn.XLOOKUP(I$1,INDIRECT("'"&amp;$A296&amp;"'!$C$19:$C$25"),INDIRECT("'"&amp;$A296&amp;"'!$A$19:$A$25"),données!$A$39)),0)</f>
        <v>0</v>
      </c>
      <c r="J296" s="73">
        <f t="shared" ca="1" si="52"/>
        <v>0</v>
      </c>
      <c r="K296" s="74">
        <f t="shared" ca="1" si="58"/>
        <v>0</v>
      </c>
      <c r="L296" s="74">
        <f t="shared" ca="1" si="58"/>
        <v>0</v>
      </c>
      <c r="M296" s="74">
        <f t="shared" ca="1" si="58"/>
        <v>0</v>
      </c>
      <c r="N296" s="74">
        <f t="shared" ca="1" si="58"/>
        <v>0</v>
      </c>
      <c r="O296" s="74">
        <f t="shared" ca="1" si="58"/>
        <v>0</v>
      </c>
      <c r="P296" s="74">
        <f t="shared" ca="1" si="58"/>
        <v>0</v>
      </c>
      <c r="Q296" s="74">
        <f t="shared" ca="1" si="58"/>
        <v>0</v>
      </c>
      <c r="R296" s="74">
        <f t="shared" ca="1" si="58"/>
        <v>0</v>
      </c>
      <c r="S296" s="74">
        <f t="shared" ca="1" si="58"/>
        <v>0</v>
      </c>
      <c r="T296" s="74">
        <f t="shared" ca="1" si="58"/>
        <v>0</v>
      </c>
      <c r="U296" s="74">
        <f t="shared" ca="1" si="58"/>
        <v>0</v>
      </c>
      <c r="V296" s="74">
        <f t="shared" ca="1" si="58"/>
        <v>0</v>
      </c>
      <c r="W296" s="74">
        <f t="shared" ca="1" si="58"/>
        <v>0</v>
      </c>
      <c r="X296" s="74">
        <f t="shared" ca="1" si="58"/>
        <v>0</v>
      </c>
      <c r="Y296" s="74">
        <f t="shared" ca="1" si="58"/>
        <v>0</v>
      </c>
      <c r="Z296" s="74">
        <f t="shared" ca="1" si="58"/>
        <v>0</v>
      </c>
      <c r="AA296" s="73">
        <f t="shared" ca="1" si="53"/>
        <v>0</v>
      </c>
      <c r="AB296" s="93"/>
      <c r="AC296" s="75">
        <f ca="1">ROUND(IF($H296="Oui",0,SUMIFS(données!$C$33:$C$39,données!$A$33:$A$39,$I296)),2)</f>
        <v>0</v>
      </c>
      <c r="AD296" s="75" cm="1">
        <f t="array" aca="1" ref="AD296" ca="1">ROUND((SUMPRODUCT((données!$L$2:$R$2=$I296)*(données!$A$3:$A$17=J$1)*(données!$B$3:$B$17=J$2)*données!$L$3:$R$17)*$J296)+(SUMPRODUCT((données!$L$2:$R$2=$I296)*(données!$A$3:$A$17=K$1)*(données!$B$3:$B$17=K$2)*données!$L$3:$R$17)*$K296)+(SUMPRODUCT((données!$L$2:$R$2=$I296)*(données!$A$3:$A$17=L$1)*(données!$B$3:$B$17=L$2)*données!$L$3:$R$17)*$L296)+(SUMPRODUCT((données!$L$2:$R$2=$I296)*(données!$A$3:$A$17=M$1)*(données!$B$3:$B$17=M$2)*données!$L$3:$R$17)*$M296)+(SUMPRODUCT((données!$L$2:$R$2=$I296)*(données!$A$3:$A$17=N$1)*(données!$B$3:$B$17=N$2)*données!$L$3:$R$17)*$N296)+(SUMPRODUCT((données!$L$2:$R$2=$I296)*(données!$A$3:$A$17=O$1)*(données!$B$3:$B$17=O$2)*données!$L$3:$R$17)*$O296)+(SUMPRODUCT((données!$L$2:$R$2=$I296)*(données!$A$3:$A$17=P$1)*(données!$B$3:$B$17=Q$2)*données!$L$3:$R$17)*$P296)+(SUMPRODUCT((données!$L$2:$R$2=$I296)*(données!$A$3:$A$17=Q$1)*(données!$B$3:$B$17=Q$2)*données!$L$3:$R$17)*$Q296)+(SUMPRODUCT((données!$L$2:$R$2=$I296)*(données!$A$3:$A$17=R$1)*(données!$B$3:$B$17=R$2)*données!$L$3:$R$17)*$R296)+(SUMPRODUCT((données!$L$2:$R$2=$I296)*(données!$A$3:$A$17=S$1)*(données!$B$3:$B$17=S$2)*données!$L$3:$R$17)*$S296)+(SUMPRODUCT((données!$L$2:$R$2=$I296)*(données!$A$3:$A$17=T$1)*(données!$B$3:$B$17=T$2)*données!$L$3:$R$17)*$T296)+(SUMPRODUCT((données!$L$2:$R$2=$I296)*(données!$A$3:$A$17=U$1)*(données!$B$3:$B$17=U$2)*données!$L$3:$R$17)*$U296)+(SUMPRODUCT((données!$L$2:$R$2=$I296)*(données!$A$3:$A$17=V$1)*(données!$B$3:$B$17=V$2)*données!$L$3:$R$17)*$V296)+(SUMPRODUCT((données!$L$2:$R$2=$I296)*(données!$A$3:$A$17=W$1)*(données!$B$3:$B$17=W$2)*données!$L$3:$R$17)*$W296)+(SUMPRODUCT((données!$L$2:$R$2=$I296)*(données!$A$3:$A$17=AA$1)*(données!$B$3:$B$17=AA$2)*données!$L$3:$R$17)*$AA296),2)</f>
        <v>0</v>
      </c>
      <c r="AE296" s="75" cm="1">
        <f t="array" aca="1" ref="AE296" ca="1">IFERROR(_xlfn.XLOOKUP(AE$1,INDIRECT("'"&amp;$A296&amp;"'!$a:$a"),INDIRECT("'"&amp;$A296&amp;"'!$f:$f"),FALSE),0)</f>
        <v>0</v>
      </c>
      <c r="AF296" s="75">
        <f t="shared" ca="1" si="54"/>
        <v>0</v>
      </c>
      <c r="AG296" s="75">
        <f t="shared" ca="1" si="55"/>
        <v>0</v>
      </c>
      <c r="AH296" s="74" cm="1">
        <f t="array" aca="1" ref="AH296" ca="1">IFERROR(_xlfn.XLOOKUP(AH$1,INDIRECT("'"&amp;$A296&amp;"'!$A:$A"),INDIRECT("'"&amp;$A296&amp;"'!$b:$b"),FALSE),0)</f>
        <v>0</v>
      </c>
      <c r="AI296" s="74">
        <f ca="1">IFERROR(_xlfn.XLOOKUP($I296,données!$A$33:$A$39,données!$D$33:$D$39,0),0)</f>
        <v>0</v>
      </c>
      <c r="AJ296" s="74">
        <f ca="1">IFERROR(_xlfn.XLOOKUP($I296,données!$A$33:$A$39,données!$E$33:$E$39,0),0)</f>
        <v>0</v>
      </c>
      <c r="AK296" s="74">
        <f ca="1">IFERROR(_xlfn.XLOOKUP($I296,données!$A$33:$A$39,données!$F$33:$F$39,0),0)</f>
        <v>0</v>
      </c>
      <c r="AL296" s="74">
        <f ca="1">IFERROR(_xlfn.XLOOKUP($I296,données!$A$33:$A$39,données!$G$33:$G$39,0),0)</f>
        <v>0</v>
      </c>
      <c r="AM296" s="74">
        <f ca="1">IFERROR(_xlfn.XLOOKUP($I296,données!$A$33:$A$39,données!$H$33:$H$39,0),0)</f>
        <v>0</v>
      </c>
      <c r="AN296" s="74"/>
      <c r="AO296" s="74"/>
      <c r="AP296" s="71"/>
      <c r="AQ296" s="82"/>
    </row>
    <row r="297" spans="1:43" s="68" customFormat="1" ht="14" x14ac:dyDescent="0.2">
      <c r="A297" s="71">
        <f t="shared" si="59"/>
        <v>293</v>
      </c>
      <c r="B297" s="71">
        <f t="shared" ca="1" si="60"/>
        <v>0</v>
      </c>
      <c r="C297" s="71">
        <f t="shared" ca="1" si="60"/>
        <v>0</v>
      </c>
      <c r="D297" s="71">
        <f t="shared" ca="1" si="60"/>
        <v>0</v>
      </c>
      <c r="E297" s="71">
        <f t="shared" ca="1" si="60"/>
        <v>0</v>
      </c>
      <c r="F297" s="71">
        <f t="shared" ca="1" si="60"/>
        <v>0</v>
      </c>
      <c r="G297" s="89">
        <f t="shared" ca="1" si="60"/>
        <v>0</v>
      </c>
      <c r="H297" s="72" cm="1">
        <f t="array" aca="1" ref="H297" ca="1">IFERROR(_xlfn.XLOOKUP(H$1,INDIRECT("'"&amp;$A297&amp;"'!$A:$A"),INDIRECT("'"&amp;$A297&amp;"'!$b:$b"),FALSE),0)</f>
        <v>0</v>
      </c>
      <c r="I297" s="71" cm="1">
        <f t="array" aca="1" ref="I297" ca="1">IFERROR(IF($H297="Oui",_xlfn.XLOOKUP(I$2,INDIRECT("'"&amp;$A297&amp;"'!$A:$A"),INDIRECT("'"&amp;$A297&amp;"'!$b:$b"),FALSE),_xlfn.XLOOKUP(I$1,INDIRECT("'"&amp;$A297&amp;"'!$C$19:$C$25"),INDIRECT("'"&amp;$A297&amp;"'!$A$19:$A$25"),données!$A$39)),0)</f>
        <v>0</v>
      </c>
      <c r="J297" s="73">
        <f t="shared" ca="1" si="52"/>
        <v>0</v>
      </c>
      <c r="K297" s="74">
        <f t="shared" ca="1" si="58"/>
        <v>0</v>
      </c>
      <c r="L297" s="74">
        <f t="shared" ca="1" si="58"/>
        <v>0</v>
      </c>
      <c r="M297" s="74">
        <f t="shared" ca="1" si="58"/>
        <v>0</v>
      </c>
      <c r="N297" s="74">
        <f t="shared" ca="1" si="58"/>
        <v>0</v>
      </c>
      <c r="O297" s="74">
        <f t="shared" ca="1" si="58"/>
        <v>0</v>
      </c>
      <c r="P297" s="74">
        <f t="shared" ca="1" si="58"/>
        <v>0</v>
      </c>
      <c r="Q297" s="74">
        <f t="shared" ca="1" si="58"/>
        <v>0</v>
      </c>
      <c r="R297" s="74">
        <f t="shared" ca="1" si="58"/>
        <v>0</v>
      </c>
      <c r="S297" s="74">
        <f t="shared" ca="1" si="58"/>
        <v>0</v>
      </c>
      <c r="T297" s="74">
        <f t="shared" ca="1" si="58"/>
        <v>0</v>
      </c>
      <c r="U297" s="74">
        <f t="shared" ca="1" si="58"/>
        <v>0</v>
      </c>
      <c r="V297" s="74">
        <f t="shared" ca="1" si="58"/>
        <v>0</v>
      </c>
      <c r="W297" s="74">
        <f t="shared" ca="1" si="58"/>
        <v>0</v>
      </c>
      <c r="X297" s="74">
        <f t="shared" ca="1" si="58"/>
        <v>0</v>
      </c>
      <c r="Y297" s="74">
        <f t="shared" ca="1" si="58"/>
        <v>0</v>
      </c>
      <c r="Z297" s="74">
        <f t="shared" ca="1" si="58"/>
        <v>0</v>
      </c>
      <c r="AA297" s="73">
        <f t="shared" ca="1" si="53"/>
        <v>0</v>
      </c>
      <c r="AB297" s="93"/>
      <c r="AC297" s="75">
        <f ca="1">ROUND(IF($H297="Oui",0,SUMIFS(données!$C$33:$C$39,données!$A$33:$A$39,$I297)),2)</f>
        <v>0</v>
      </c>
      <c r="AD297" s="75" cm="1">
        <f t="array" aca="1" ref="AD297" ca="1">ROUND((SUMPRODUCT((données!$L$2:$R$2=$I297)*(données!$A$3:$A$17=J$1)*(données!$B$3:$B$17=J$2)*données!$L$3:$R$17)*$J297)+(SUMPRODUCT((données!$L$2:$R$2=$I297)*(données!$A$3:$A$17=K$1)*(données!$B$3:$B$17=K$2)*données!$L$3:$R$17)*$K297)+(SUMPRODUCT((données!$L$2:$R$2=$I297)*(données!$A$3:$A$17=L$1)*(données!$B$3:$B$17=L$2)*données!$L$3:$R$17)*$L297)+(SUMPRODUCT((données!$L$2:$R$2=$I297)*(données!$A$3:$A$17=M$1)*(données!$B$3:$B$17=M$2)*données!$L$3:$R$17)*$M297)+(SUMPRODUCT((données!$L$2:$R$2=$I297)*(données!$A$3:$A$17=N$1)*(données!$B$3:$B$17=N$2)*données!$L$3:$R$17)*$N297)+(SUMPRODUCT((données!$L$2:$R$2=$I297)*(données!$A$3:$A$17=O$1)*(données!$B$3:$B$17=O$2)*données!$L$3:$R$17)*$O297)+(SUMPRODUCT((données!$L$2:$R$2=$I297)*(données!$A$3:$A$17=P$1)*(données!$B$3:$B$17=Q$2)*données!$L$3:$R$17)*$P297)+(SUMPRODUCT((données!$L$2:$R$2=$I297)*(données!$A$3:$A$17=Q$1)*(données!$B$3:$B$17=Q$2)*données!$L$3:$R$17)*$Q297)+(SUMPRODUCT((données!$L$2:$R$2=$I297)*(données!$A$3:$A$17=R$1)*(données!$B$3:$B$17=R$2)*données!$L$3:$R$17)*$R297)+(SUMPRODUCT((données!$L$2:$R$2=$I297)*(données!$A$3:$A$17=S$1)*(données!$B$3:$B$17=S$2)*données!$L$3:$R$17)*$S297)+(SUMPRODUCT((données!$L$2:$R$2=$I297)*(données!$A$3:$A$17=T$1)*(données!$B$3:$B$17=T$2)*données!$L$3:$R$17)*$T297)+(SUMPRODUCT((données!$L$2:$R$2=$I297)*(données!$A$3:$A$17=U$1)*(données!$B$3:$B$17=U$2)*données!$L$3:$R$17)*$U297)+(SUMPRODUCT((données!$L$2:$R$2=$I297)*(données!$A$3:$A$17=V$1)*(données!$B$3:$B$17=V$2)*données!$L$3:$R$17)*$V297)+(SUMPRODUCT((données!$L$2:$R$2=$I297)*(données!$A$3:$A$17=W$1)*(données!$B$3:$B$17=W$2)*données!$L$3:$R$17)*$W297)+(SUMPRODUCT((données!$L$2:$R$2=$I297)*(données!$A$3:$A$17=AA$1)*(données!$B$3:$B$17=AA$2)*données!$L$3:$R$17)*$AA297),2)</f>
        <v>0</v>
      </c>
      <c r="AE297" s="75" cm="1">
        <f t="array" aca="1" ref="AE297" ca="1">IFERROR(_xlfn.XLOOKUP(AE$1,INDIRECT("'"&amp;$A297&amp;"'!$a:$a"),INDIRECT("'"&amp;$A297&amp;"'!$f:$f"),FALSE),0)</f>
        <v>0</v>
      </c>
      <c r="AF297" s="75">
        <f t="shared" ca="1" si="54"/>
        <v>0</v>
      </c>
      <c r="AG297" s="75">
        <f t="shared" ca="1" si="55"/>
        <v>0</v>
      </c>
      <c r="AH297" s="74" cm="1">
        <f t="array" aca="1" ref="AH297" ca="1">IFERROR(_xlfn.XLOOKUP(AH$1,INDIRECT("'"&amp;$A297&amp;"'!$A:$A"),INDIRECT("'"&amp;$A297&amp;"'!$b:$b"),FALSE),0)</f>
        <v>0</v>
      </c>
      <c r="AI297" s="74">
        <f ca="1">IFERROR(_xlfn.XLOOKUP($I297,données!$A$33:$A$39,données!$D$33:$D$39,0),0)</f>
        <v>0</v>
      </c>
      <c r="AJ297" s="74">
        <f ca="1">IFERROR(_xlfn.XLOOKUP($I297,données!$A$33:$A$39,données!$E$33:$E$39,0),0)</f>
        <v>0</v>
      </c>
      <c r="AK297" s="74">
        <f ca="1">IFERROR(_xlfn.XLOOKUP($I297,données!$A$33:$A$39,données!$F$33:$F$39,0),0)</f>
        <v>0</v>
      </c>
      <c r="AL297" s="74">
        <f ca="1">IFERROR(_xlfn.XLOOKUP($I297,données!$A$33:$A$39,données!$G$33:$G$39,0),0)</f>
        <v>0</v>
      </c>
      <c r="AM297" s="74">
        <f ca="1">IFERROR(_xlfn.XLOOKUP($I297,données!$A$33:$A$39,données!$H$33:$H$39,0),0)</f>
        <v>0</v>
      </c>
      <c r="AN297" s="74"/>
      <c r="AO297" s="74"/>
      <c r="AP297" s="71"/>
      <c r="AQ297" s="82"/>
    </row>
    <row r="298" spans="1:43" s="68" customFormat="1" ht="14" x14ac:dyDescent="0.2">
      <c r="A298" s="71">
        <f t="shared" si="59"/>
        <v>294</v>
      </c>
      <c r="B298" s="71">
        <f t="shared" ca="1" si="60"/>
        <v>0</v>
      </c>
      <c r="C298" s="71">
        <f t="shared" ca="1" si="60"/>
        <v>0</v>
      </c>
      <c r="D298" s="71">
        <f t="shared" ca="1" si="60"/>
        <v>0</v>
      </c>
      <c r="E298" s="71">
        <f t="shared" ca="1" si="60"/>
        <v>0</v>
      </c>
      <c r="F298" s="71">
        <f t="shared" ca="1" si="60"/>
        <v>0</v>
      </c>
      <c r="G298" s="89">
        <f t="shared" ca="1" si="60"/>
        <v>0</v>
      </c>
      <c r="H298" s="72" cm="1">
        <f t="array" aca="1" ref="H298" ca="1">IFERROR(_xlfn.XLOOKUP(H$1,INDIRECT("'"&amp;$A298&amp;"'!$A:$A"),INDIRECT("'"&amp;$A298&amp;"'!$b:$b"),FALSE),0)</f>
        <v>0</v>
      </c>
      <c r="I298" s="71" cm="1">
        <f t="array" aca="1" ref="I298" ca="1">IFERROR(IF($H298="Oui",_xlfn.XLOOKUP(I$2,INDIRECT("'"&amp;$A298&amp;"'!$A:$A"),INDIRECT("'"&amp;$A298&amp;"'!$b:$b"),FALSE),_xlfn.XLOOKUP(I$1,INDIRECT("'"&amp;$A298&amp;"'!$C$19:$C$25"),INDIRECT("'"&amp;$A298&amp;"'!$A$19:$A$25"),données!$A$39)),0)</f>
        <v>0</v>
      </c>
      <c r="J298" s="73">
        <f t="shared" ca="1" si="52"/>
        <v>0</v>
      </c>
      <c r="K298" s="74">
        <f t="shared" ca="1" si="58"/>
        <v>0</v>
      </c>
      <c r="L298" s="74">
        <f t="shared" ca="1" si="58"/>
        <v>0</v>
      </c>
      <c r="M298" s="74">
        <f t="shared" ca="1" si="58"/>
        <v>0</v>
      </c>
      <c r="N298" s="74">
        <f t="shared" ca="1" si="58"/>
        <v>0</v>
      </c>
      <c r="O298" s="74">
        <f t="shared" ca="1" si="58"/>
        <v>0</v>
      </c>
      <c r="P298" s="74">
        <f t="shared" ca="1" si="58"/>
        <v>0</v>
      </c>
      <c r="Q298" s="74">
        <f t="shared" ca="1" si="58"/>
        <v>0</v>
      </c>
      <c r="R298" s="74">
        <f t="shared" ca="1" si="58"/>
        <v>0</v>
      </c>
      <c r="S298" s="74">
        <f t="shared" ca="1" si="58"/>
        <v>0</v>
      </c>
      <c r="T298" s="74">
        <f t="shared" ca="1" si="58"/>
        <v>0</v>
      </c>
      <c r="U298" s="74">
        <f t="shared" ca="1" si="58"/>
        <v>0</v>
      </c>
      <c r="V298" s="74">
        <f t="shared" ca="1" si="58"/>
        <v>0</v>
      </c>
      <c r="W298" s="74">
        <f t="shared" ca="1" si="58"/>
        <v>0</v>
      </c>
      <c r="X298" s="74">
        <f t="shared" ca="1" si="58"/>
        <v>0</v>
      </c>
      <c r="Y298" s="74">
        <f t="shared" ca="1" si="58"/>
        <v>0</v>
      </c>
      <c r="Z298" s="74">
        <f t="shared" ca="1" si="58"/>
        <v>0</v>
      </c>
      <c r="AA298" s="73">
        <f t="shared" ca="1" si="53"/>
        <v>0</v>
      </c>
      <c r="AB298" s="93"/>
      <c r="AC298" s="75">
        <f ca="1">ROUND(IF($H298="Oui",0,SUMIFS(données!$C$33:$C$39,données!$A$33:$A$39,$I298)),2)</f>
        <v>0</v>
      </c>
      <c r="AD298" s="75" cm="1">
        <f t="array" aca="1" ref="AD298" ca="1">ROUND((SUMPRODUCT((données!$L$2:$R$2=$I298)*(données!$A$3:$A$17=J$1)*(données!$B$3:$B$17=J$2)*données!$L$3:$R$17)*$J298)+(SUMPRODUCT((données!$L$2:$R$2=$I298)*(données!$A$3:$A$17=K$1)*(données!$B$3:$B$17=K$2)*données!$L$3:$R$17)*$K298)+(SUMPRODUCT((données!$L$2:$R$2=$I298)*(données!$A$3:$A$17=L$1)*(données!$B$3:$B$17=L$2)*données!$L$3:$R$17)*$L298)+(SUMPRODUCT((données!$L$2:$R$2=$I298)*(données!$A$3:$A$17=M$1)*(données!$B$3:$B$17=M$2)*données!$L$3:$R$17)*$M298)+(SUMPRODUCT((données!$L$2:$R$2=$I298)*(données!$A$3:$A$17=N$1)*(données!$B$3:$B$17=N$2)*données!$L$3:$R$17)*$N298)+(SUMPRODUCT((données!$L$2:$R$2=$I298)*(données!$A$3:$A$17=O$1)*(données!$B$3:$B$17=O$2)*données!$L$3:$R$17)*$O298)+(SUMPRODUCT((données!$L$2:$R$2=$I298)*(données!$A$3:$A$17=P$1)*(données!$B$3:$B$17=Q$2)*données!$L$3:$R$17)*$P298)+(SUMPRODUCT((données!$L$2:$R$2=$I298)*(données!$A$3:$A$17=Q$1)*(données!$B$3:$B$17=Q$2)*données!$L$3:$R$17)*$Q298)+(SUMPRODUCT((données!$L$2:$R$2=$I298)*(données!$A$3:$A$17=R$1)*(données!$B$3:$B$17=R$2)*données!$L$3:$R$17)*$R298)+(SUMPRODUCT((données!$L$2:$R$2=$I298)*(données!$A$3:$A$17=S$1)*(données!$B$3:$B$17=S$2)*données!$L$3:$R$17)*$S298)+(SUMPRODUCT((données!$L$2:$R$2=$I298)*(données!$A$3:$A$17=T$1)*(données!$B$3:$B$17=T$2)*données!$L$3:$R$17)*$T298)+(SUMPRODUCT((données!$L$2:$R$2=$I298)*(données!$A$3:$A$17=U$1)*(données!$B$3:$B$17=U$2)*données!$L$3:$R$17)*$U298)+(SUMPRODUCT((données!$L$2:$R$2=$I298)*(données!$A$3:$A$17=V$1)*(données!$B$3:$B$17=V$2)*données!$L$3:$R$17)*$V298)+(SUMPRODUCT((données!$L$2:$R$2=$I298)*(données!$A$3:$A$17=W$1)*(données!$B$3:$B$17=W$2)*données!$L$3:$R$17)*$W298)+(SUMPRODUCT((données!$L$2:$R$2=$I298)*(données!$A$3:$A$17=AA$1)*(données!$B$3:$B$17=AA$2)*données!$L$3:$R$17)*$AA298),2)</f>
        <v>0</v>
      </c>
      <c r="AE298" s="75" cm="1">
        <f t="array" aca="1" ref="AE298" ca="1">IFERROR(_xlfn.XLOOKUP(AE$1,INDIRECT("'"&amp;$A298&amp;"'!$a:$a"),INDIRECT("'"&amp;$A298&amp;"'!$f:$f"),FALSE),0)</f>
        <v>0</v>
      </c>
      <c r="AF298" s="75">
        <f t="shared" ca="1" si="54"/>
        <v>0</v>
      </c>
      <c r="AG298" s="75">
        <f t="shared" ca="1" si="55"/>
        <v>0</v>
      </c>
      <c r="AH298" s="74" cm="1">
        <f t="array" aca="1" ref="AH298" ca="1">IFERROR(_xlfn.XLOOKUP(AH$1,INDIRECT("'"&amp;$A298&amp;"'!$A:$A"),INDIRECT("'"&amp;$A298&amp;"'!$b:$b"),FALSE),0)</f>
        <v>0</v>
      </c>
      <c r="AI298" s="74">
        <f ca="1">IFERROR(_xlfn.XLOOKUP($I298,données!$A$33:$A$39,données!$D$33:$D$39,0),0)</f>
        <v>0</v>
      </c>
      <c r="AJ298" s="74">
        <f ca="1">IFERROR(_xlfn.XLOOKUP($I298,données!$A$33:$A$39,données!$E$33:$E$39,0),0)</f>
        <v>0</v>
      </c>
      <c r="AK298" s="74">
        <f ca="1">IFERROR(_xlfn.XLOOKUP($I298,données!$A$33:$A$39,données!$F$33:$F$39,0),0)</f>
        <v>0</v>
      </c>
      <c r="AL298" s="74">
        <f ca="1">IFERROR(_xlfn.XLOOKUP($I298,données!$A$33:$A$39,données!$G$33:$G$39,0),0)</f>
        <v>0</v>
      </c>
      <c r="AM298" s="74">
        <f ca="1">IFERROR(_xlfn.XLOOKUP($I298,données!$A$33:$A$39,données!$H$33:$H$39,0),0)</f>
        <v>0</v>
      </c>
      <c r="AN298" s="74"/>
      <c r="AO298" s="74"/>
      <c r="AP298" s="71"/>
      <c r="AQ298" s="82"/>
    </row>
    <row r="299" spans="1:43" s="68" customFormat="1" ht="14" x14ac:dyDescent="0.2">
      <c r="A299" s="71">
        <f t="shared" si="59"/>
        <v>295</v>
      </c>
      <c r="B299" s="71">
        <f t="shared" ca="1" si="60"/>
        <v>0</v>
      </c>
      <c r="C299" s="71">
        <f t="shared" ca="1" si="60"/>
        <v>0</v>
      </c>
      <c r="D299" s="71">
        <f t="shared" ca="1" si="60"/>
        <v>0</v>
      </c>
      <c r="E299" s="71">
        <f t="shared" ca="1" si="60"/>
        <v>0</v>
      </c>
      <c r="F299" s="71">
        <f t="shared" ca="1" si="60"/>
        <v>0</v>
      </c>
      <c r="G299" s="89">
        <f t="shared" ca="1" si="60"/>
        <v>0</v>
      </c>
      <c r="H299" s="72" cm="1">
        <f t="array" aca="1" ref="H299" ca="1">IFERROR(_xlfn.XLOOKUP(H$1,INDIRECT("'"&amp;$A299&amp;"'!$A:$A"),INDIRECT("'"&amp;$A299&amp;"'!$b:$b"),FALSE),0)</f>
        <v>0</v>
      </c>
      <c r="I299" s="71" cm="1">
        <f t="array" aca="1" ref="I299" ca="1">IFERROR(IF($H299="Oui",_xlfn.XLOOKUP(I$2,INDIRECT("'"&amp;$A299&amp;"'!$A:$A"),INDIRECT("'"&amp;$A299&amp;"'!$b:$b"),FALSE),_xlfn.XLOOKUP(I$1,INDIRECT("'"&amp;$A299&amp;"'!$C$19:$C$25"),INDIRECT("'"&amp;$A299&amp;"'!$A$19:$A$25"),données!$A$39)),0)</f>
        <v>0</v>
      </c>
      <c r="J299" s="73">
        <f t="shared" ca="1" si="52"/>
        <v>0</v>
      </c>
      <c r="K299" s="74">
        <f t="shared" ca="1" si="58"/>
        <v>0</v>
      </c>
      <c r="L299" s="74">
        <f t="shared" ca="1" si="58"/>
        <v>0</v>
      </c>
      <c r="M299" s="74">
        <f t="shared" ca="1" si="58"/>
        <v>0</v>
      </c>
      <c r="N299" s="74">
        <f t="shared" ca="1" si="58"/>
        <v>0</v>
      </c>
      <c r="O299" s="74">
        <f t="shared" ca="1" si="58"/>
        <v>0</v>
      </c>
      <c r="P299" s="74">
        <f t="shared" ca="1" si="58"/>
        <v>0</v>
      </c>
      <c r="Q299" s="74">
        <f t="shared" ca="1" si="58"/>
        <v>0</v>
      </c>
      <c r="R299" s="74">
        <f t="shared" ca="1" si="58"/>
        <v>0</v>
      </c>
      <c r="S299" s="74">
        <f t="shared" ca="1" si="58"/>
        <v>0</v>
      </c>
      <c r="T299" s="74">
        <f t="shared" ca="1" si="58"/>
        <v>0</v>
      </c>
      <c r="U299" s="74">
        <f t="shared" ca="1" si="58"/>
        <v>0</v>
      </c>
      <c r="V299" s="74">
        <f t="shared" ca="1" si="58"/>
        <v>0</v>
      </c>
      <c r="W299" s="74">
        <f t="shared" ca="1" si="58"/>
        <v>0</v>
      </c>
      <c r="X299" s="74">
        <f t="shared" ca="1" si="58"/>
        <v>0</v>
      </c>
      <c r="Y299" s="74">
        <f t="shared" ca="1" si="58"/>
        <v>0</v>
      </c>
      <c r="Z299" s="74">
        <f t="shared" ca="1" si="58"/>
        <v>0</v>
      </c>
      <c r="AA299" s="73">
        <f t="shared" ca="1" si="53"/>
        <v>0</v>
      </c>
      <c r="AB299" s="93"/>
      <c r="AC299" s="75">
        <f ca="1">ROUND(IF($H299="Oui",0,SUMIFS(données!$C$33:$C$39,données!$A$33:$A$39,$I299)),2)</f>
        <v>0</v>
      </c>
      <c r="AD299" s="75" cm="1">
        <f t="array" aca="1" ref="AD299" ca="1">ROUND((SUMPRODUCT((données!$L$2:$R$2=$I299)*(données!$A$3:$A$17=J$1)*(données!$B$3:$B$17=J$2)*données!$L$3:$R$17)*$J299)+(SUMPRODUCT((données!$L$2:$R$2=$I299)*(données!$A$3:$A$17=K$1)*(données!$B$3:$B$17=K$2)*données!$L$3:$R$17)*$K299)+(SUMPRODUCT((données!$L$2:$R$2=$I299)*(données!$A$3:$A$17=L$1)*(données!$B$3:$B$17=L$2)*données!$L$3:$R$17)*$L299)+(SUMPRODUCT((données!$L$2:$R$2=$I299)*(données!$A$3:$A$17=M$1)*(données!$B$3:$B$17=M$2)*données!$L$3:$R$17)*$M299)+(SUMPRODUCT((données!$L$2:$R$2=$I299)*(données!$A$3:$A$17=N$1)*(données!$B$3:$B$17=N$2)*données!$L$3:$R$17)*$N299)+(SUMPRODUCT((données!$L$2:$R$2=$I299)*(données!$A$3:$A$17=O$1)*(données!$B$3:$B$17=O$2)*données!$L$3:$R$17)*$O299)+(SUMPRODUCT((données!$L$2:$R$2=$I299)*(données!$A$3:$A$17=P$1)*(données!$B$3:$B$17=Q$2)*données!$L$3:$R$17)*$P299)+(SUMPRODUCT((données!$L$2:$R$2=$I299)*(données!$A$3:$A$17=Q$1)*(données!$B$3:$B$17=Q$2)*données!$L$3:$R$17)*$Q299)+(SUMPRODUCT((données!$L$2:$R$2=$I299)*(données!$A$3:$A$17=R$1)*(données!$B$3:$B$17=R$2)*données!$L$3:$R$17)*$R299)+(SUMPRODUCT((données!$L$2:$R$2=$I299)*(données!$A$3:$A$17=S$1)*(données!$B$3:$B$17=S$2)*données!$L$3:$R$17)*$S299)+(SUMPRODUCT((données!$L$2:$R$2=$I299)*(données!$A$3:$A$17=T$1)*(données!$B$3:$B$17=T$2)*données!$L$3:$R$17)*$T299)+(SUMPRODUCT((données!$L$2:$R$2=$I299)*(données!$A$3:$A$17=U$1)*(données!$B$3:$B$17=U$2)*données!$L$3:$R$17)*$U299)+(SUMPRODUCT((données!$L$2:$R$2=$I299)*(données!$A$3:$A$17=V$1)*(données!$B$3:$B$17=V$2)*données!$L$3:$R$17)*$V299)+(SUMPRODUCT((données!$L$2:$R$2=$I299)*(données!$A$3:$A$17=W$1)*(données!$B$3:$B$17=W$2)*données!$L$3:$R$17)*$W299)+(SUMPRODUCT((données!$L$2:$R$2=$I299)*(données!$A$3:$A$17=AA$1)*(données!$B$3:$B$17=AA$2)*données!$L$3:$R$17)*$AA299),2)</f>
        <v>0</v>
      </c>
      <c r="AE299" s="75" cm="1">
        <f t="array" aca="1" ref="AE299" ca="1">IFERROR(_xlfn.XLOOKUP(AE$1,INDIRECT("'"&amp;$A299&amp;"'!$a:$a"),INDIRECT("'"&amp;$A299&amp;"'!$f:$f"),FALSE),0)</f>
        <v>0</v>
      </c>
      <c r="AF299" s="75">
        <f t="shared" ca="1" si="54"/>
        <v>0</v>
      </c>
      <c r="AG299" s="75">
        <f t="shared" ca="1" si="55"/>
        <v>0</v>
      </c>
      <c r="AH299" s="74" cm="1">
        <f t="array" aca="1" ref="AH299" ca="1">IFERROR(_xlfn.XLOOKUP(AH$1,INDIRECT("'"&amp;$A299&amp;"'!$A:$A"),INDIRECT("'"&amp;$A299&amp;"'!$b:$b"),FALSE),0)</f>
        <v>0</v>
      </c>
      <c r="AI299" s="74">
        <f ca="1">IFERROR(_xlfn.XLOOKUP($I299,données!$A$33:$A$39,données!$D$33:$D$39,0),0)</f>
        <v>0</v>
      </c>
      <c r="AJ299" s="74">
        <f ca="1">IFERROR(_xlfn.XLOOKUP($I299,données!$A$33:$A$39,données!$E$33:$E$39,0),0)</f>
        <v>0</v>
      </c>
      <c r="AK299" s="74">
        <f ca="1">IFERROR(_xlfn.XLOOKUP($I299,données!$A$33:$A$39,données!$F$33:$F$39,0),0)</f>
        <v>0</v>
      </c>
      <c r="AL299" s="74">
        <f ca="1">IFERROR(_xlfn.XLOOKUP($I299,données!$A$33:$A$39,données!$G$33:$G$39,0),0)</f>
        <v>0</v>
      </c>
      <c r="AM299" s="74">
        <f ca="1">IFERROR(_xlfn.XLOOKUP($I299,données!$A$33:$A$39,données!$H$33:$H$39,0),0)</f>
        <v>0</v>
      </c>
      <c r="AN299" s="74"/>
      <c r="AO299" s="74"/>
      <c r="AP299" s="71"/>
      <c r="AQ299" s="82"/>
    </row>
    <row r="300" spans="1:43" s="68" customFormat="1" ht="14" x14ac:dyDescent="0.2">
      <c r="A300" s="71">
        <f t="shared" si="59"/>
        <v>296</v>
      </c>
      <c r="B300" s="71">
        <f t="shared" ca="1" si="60"/>
        <v>0</v>
      </c>
      <c r="C300" s="71">
        <f t="shared" ca="1" si="60"/>
        <v>0</v>
      </c>
      <c r="D300" s="71">
        <f t="shared" ca="1" si="60"/>
        <v>0</v>
      </c>
      <c r="E300" s="71">
        <f t="shared" ca="1" si="60"/>
        <v>0</v>
      </c>
      <c r="F300" s="71">
        <f t="shared" ca="1" si="60"/>
        <v>0</v>
      </c>
      <c r="G300" s="89">
        <f t="shared" ca="1" si="60"/>
        <v>0</v>
      </c>
      <c r="H300" s="72" cm="1">
        <f t="array" aca="1" ref="H300" ca="1">IFERROR(_xlfn.XLOOKUP(H$1,INDIRECT("'"&amp;$A300&amp;"'!$A:$A"),INDIRECT("'"&amp;$A300&amp;"'!$b:$b"),FALSE),0)</f>
        <v>0</v>
      </c>
      <c r="I300" s="71" cm="1">
        <f t="array" aca="1" ref="I300" ca="1">IFERROR(IF($H300="Oui",_xlfn.XLOOKUP(I$2,INDIRECT("'"&amp;$A300&amp;"'!$A:$A"),INDIRECT("'"&amp;$A300&amp;"'!$b:$b"),FALSE),_xlfn.XLOOKUP(I$1,INDIRECT("'"&amp;$A300&amp;"'!$C$19:$C$25"),INDIRECT("'"&amp;$A300&amp;"'!$A$19:$A$25"),données!$A$39)),0)</f>
        <v>0</v>
      </c>
      <c r="J300" s="73">
        <f t="shared" ca="1" si="52"/>
        <v>0</v>
      </c>
      <c r="K300" s="74">
        <f t="shared" ca="1" si="58"/>
        <v>0</v>
      </c>
      <c r="L300" s="74">
        <f t="shared" ca="1" si="58"/>
        <v>0</v>
      </c>
      <c r="M300" s="74">
        <f t="shared" ca="1" si="58"/>
        <v>0</v>
      </c>
      <c r="N300" s="74">
        <f t="shared" ca="1" si="58"/>
        <v>0</v>
      </c>
      <c r="O300" s="74">
        <f t="shared" ca="1" si="58"/>
        <v>0</v>
      </c>
      <c r="P300" s="74">
        <f t="shared" ca="1" si="58"/>
        <v>0</v>
      </c>
      <c r="Q300" s="74">
        <f t="shared" ca="1" si="58"/>
        <v>0</v>
      </c>
      <c r="R300" s="74">
        <f t="shared" ca="1" si="58"/>
        <v>0</v>
      </c>
      <c r="S300" s="74">
        <f t="shared" ca="1" si="58"/>
        <v>0</v>
      </c>
      <c r="T300" s="74">
        <f t="shared" ca="1" si="58"/>
        <v>0</v>
      </c>
      <c r="U300" s="74">
        <f t="shared" ca="1" si="58"/>
        <v>0</v>
      </c>
      <c r="V300" s="74">
        <f t="shared" ca="1" si="58"/>
        <v>0</v>
      </c>
      <c r="W300" s="74">
        <f t="shared" ca="1" si="58"/>
        <v>0</v>
      </c>
      <c r="X300" s="74">
        <f t="shared" ca="1" si="58"/>
        <v>0</v>
      </c>
      <c r="Y300" s="74">
        <f t="shared" ca="1" si="58"/>
        <v>0</v>
      </c>
      <c r="Z300" s="74">
        <f t="shared" ca="1" si="58"/>
        <v>0</v>
      </c>
      <c r="AA300" s="73">
        <f t="shared" ca="1" si="53"/>
        <v>0</v>
      </c>
      <c r="AB300" s="93"/>
      <c r="AC300" s="75">
        <f ca="1">ROUND(IF($H300="Oui",0,SUMIFS(données!$C$33:$C$39,données!$A$33:$A$39,$I300)),2)</f>
        <v>0</v>
      </c>
      <c r="AD300" s="75" cm="1">
        <f t="array" aca="1" ref="AD300" ca="1">ROUND((SUMPRODUCT((données!$L$2:$R$2=$I300)*(données!$A$3:$A$17=J$1)*(données!$B$3:$B$17=J$2)*données!$L$3:$R$17)*$J300)+(SUMPRODUCT((données!$L$2:$R$2=$I300)*(données!$A$3:$A$17=K$1)*(données!$B$3:$B$17=K$2)*données!$L$3:$R$17)*$K300)+(SUMPRODUCT((données!$L$2:$R$2=$I300)*(données!$A$3:$A$17=L$1)*(données!$B$3:$B$17=L$2)*données!$L$3:$R$17)*$L300)+(SUMPRODUCT((données!$L$2:$R$2=$I300)*(données!$A$3:$A$17=M$1)*(données!$B$3:$B$17=M$2)*données!$L$3:$R$17)*$M300)+(SUMPRODUCT((données!$L$2:$R$2=$I300)*(données!$A$3:$A$17=N$1)*(données!$B$3:$B$17=N$2)*données!$L$3:$R$17)*$N300)+(SUMPRODUCT((données!$L$2:$R$2=$I300)*(données!$A$3:$A$17=O$1)*(données!$B$3:$B$17=O$2)*données!$L$3:$R$17)*$O300)+(SUMPRODUCT((données!$L$2:$R$2=$I300)*(données!$A$3:$A$17=P$1)*(données!$B$3:$B$17=Q$2)*données!$L$3:$R$17)*$P300)+(SUMPRODUCT((données!$L$2:$R$2=$I300)*(données!$A$3:$A$17=Q$1)*(données!$B$3:$B$17=Q$2)*données!$L$3:$R$17)*$Q300)+(SUMPRODUCT((données!$L$2:$R$2=$I300)*(données!$A$3:$A$17=R$1)*(données!$B$3:$B$17=R$2)*données!$L$3:$R$17)*$R300)+(SUMPRODUCT((données!$L$2:$R$2=$I300)*(données!$A$3:$A$17=S$1)*(données!$B$3:$B$17=S$2)*données!$L$3:$R$17)*$S300)+(SUMPRODUCT((données!$L$2:$R$2=$I300)*(données!$A$3:$A$17=T$1)*(données!$B$3:$B$17=T$2)*données!$L$3:$R$17)*$T300)+(SUMPRODUCT((données!$L$2:$R$2=$I300)*(données!$A$3:$A$17=U$1)*(données!$B$3:$B$17=U$2)*données!$L$3:$R$17)*$U300)+(SUMPRODUCT((données!$L$2:$R$2=$I300)*(données!$A$3:$A$17=V$1)*(données!$B$3:$B$17=V$2)*données!$L$3:$R$17)*$V300)+(SUMPRODUCT((données!$L$2:$R$2=$I300)*(données!$A$3:$A$17=W$1)*(données!$B$3:$B$17=W$2)*données!$L$3:$R$17)*$W300)+(SUMPRODUCT((données!$L$2:$R$2=$I300)*(données!$A$3:$A$17=AA$1)*(données!$B$3:$B$17=AA$2)*données!$L$3:$R$17)*$AA300),2)</f>
        <v>0</v>
      </c>
      <c r="AE300" s="75" cm="1">
        <f t="array" aca="1" ref="AE300" ca="1">IFERROR(_xlfn.XLOOKUP(AE$1,INDIRECT("'"&amp;$A300&amp;"'!$a:$a"),INDIRECT("'"&amp;$A300&amp;"'!$f:$f"),FALSE),0)</f>
        <v>0</v>
      </c>
      <c r="AF300" s="75">
        <f t="shared" ca="1" si="54"/>
        <v>0</v>
      </c>
      <c r="AG300" s="75">
        <f t="shared" ca="1" si="55"/>
        <v>0</v>
      </c>
      <c r="AH300" s="74" cm="1">
        <f t="array" aca="1" ref="AH300" ca="1">IFERROR(_xlfn.XLOOKUP(AH$1,INDIRECT("'"&amp;$A300&amp;"'!$A:$A"),INDIRECT("'"&amp;$A300&amp;"'!$b:$b"),FALSE),0)</f>
        <v>0</v>
      </c>
      <c r="AI300" s="74">
        <f ca="1">IFERROR(_xlfn.XLOOKUP($I300,données!$A$33:$A$39,données!$D$33:$D$39,0),0)</f>
        <v>0</v>
      </c>
      <c r="AJ300" s="74">
        <f ca="1">IFERROR(_xlfn.XLOOKUP($I300,données!$A$33:$A$39,données!$E$33:$E$39,0),0)</f>
        <v>0</v>
      </c>
      <c r="AK300" s="74">
        <f ca="1">IFERROR(_xlfn.XLOOKUP($I300,données!$A$33:$A$39,données!$F$33:$F$39,0),0)</f>
        <v>0</v>
      </c>
      <c r="AL300" s="74">
        <f ca="1">IFERROR(_xlfn.XLOOKUP($I300,données!$A$33:$A$39,données!$G$33:$G$39,0),0)</f>
        <v>0</v>
      </c>
      <c r="AM300" s="74">
        <f ca="1">IFERROR(_xlfn.XLOOKUP($I300,données!$A$33:$A$39,données!$H$33:$H$39,0),0)</f>
        <v>0</v>
      </c>
      <c r="AN300" s="74"/>
      <c r="AO300" s="74"/>
      <c r="AP300" s="71"/>
      <c r="AQ300" s="82"/>
    </row>
    <row r="301" spans="1:43" s="68" customFormat="1" ht="14" x14ac:dyDescent="0.2">
      <c r="A301" s="71">
        <f t="shared" si="59"/>
        <v>297</v>
      </c>
      <c r="B301" s="71">
        <f t="shared" ca="1" si="60"/>
        <v>0</v>
      </c>
      <c r="C301" s="71">
        <f t="shared" ca="1" si="60"/>
        <v>0</v>
      </c>
      <c r="D301" s="71">
        <f t="shared" ca="1" si="60"/>
        <v>0</v>
      </c>
      <c r="E301" s="71">
        <f t="shared" ca="1" si="60"/>
        <v>0</v>
      </c>
      <c r="F301" s="71">
        <f t="shared" ca="1" si="60"/>
        <v>0</v>
      </c>
      <c r="G301" s="89">
        <f t="shared" ca="1" si="60"/>
        <v>0</v>
      </c>
      <c r="H301" s="72" cm="1">
        <f t="array" aca="1" ref="H301" ca="1">IFERROR(_xlfn.XLOOKUP(H$1,INDIRECT("'"&amp;$A301&amp;"'!$A:$A"),INDIRECT("'"&amp;$A301&amp;"'!$b:$b"),FALSE),0)</f>
        <v>0</v>
      </c>
      <c r="I301" s="71" cm="1">
        <f t="array" aca="1" ref="I301" ca="1">IFERROR(IF($H301="Oui",_xlfn.XLOOKUP(I$2,INDIRECT("'"&amp;$A301&amp;"'!$A:$A"),INDIRECT("'"&amp;$A301&amp;"'!$b:$b"),FALSE),_xlfn.XLOOKUP(I$1,INDIRECT("'"&amp;$A301&amp;"'!$C$19:$C$25"),INDIRECT("'"&amp;$A301&amp;"'!$A$19:$A$25"),données!$A$39)),0)</f>
        <v>0</v>
      </c>
      <c r="J301" s="73">
        <f t="shared" ca="1" si="52"/>
        <v>0</v>
      </c>
      <c r="K301" s="74">
        <f t="shared" ca="1" si="58"/>
        <v>0</v>
      </c>
      <c r="L301" s="74">
        <f t="shared" ca="1" si="58"/>
        <v>0</v>
      </c>
      <c r="M301" s="74">
        <f t="shared" ca="1" si="58"/>
        <v>0</v>
      </c>
      <c r="N301" s="74">
        <f t="shared" ca="1" si="58"/>
        <v>0</v>
      </c>
      <c r="O301" s="74">
        <f t="shared" ca="1" si="58"/>
        <v>0</v>
      </c>
      <c r="P301" s="74">
        <f t="shared" ca="1" si="58"/>
        <v>0</v>
      </c>
      <c r="Q301" s="74">
        <f t="shared" ca="1" si="58"/>
        <v>0</v>
      </c>
      <c r="R301" s="74">
        <f t="shared" ca="1" si="58"/>
        <v>0</v>
      </c>
      <c r="S301" s="74">
        <f t="shared" ca="1" si="58"/>
        <v>0</v>
      </c>
      <c r="T301" s="74">
        <f t="shared" ca="1" si="58"/>
        <v>0</v>
      </c>
      <c r="U301" s="74">
        <f t="shared" ca="1" si="58"/>
        <v>0</v>
      </c>
      <c r="V301" s="74">
        <f t="shared" ca="1" si="58"/>
        <v>0</v>
      </c>
      <c r="W301" s="74">
        <f t="shared" ca="1" si="58"/>
        <v>0</v>
      </c>
      <c r="X301" s="74">
        <f t="shared" ca="1" si="58"/>
        <v>0</v>
      </c>
      <c r="Y301" s="74">
        <f t="shared" ca="1" si="58"/>
        <v>0</v>
      </c>
      <c r="Z301" s="74">
        <f t="shared" ca="1" si="58"/>
        <v>0</v>
      </c>
      <c r="AA301" s="73">
        <f t="shared" ca="1" si="53"/>
        <v>0</v>
      </c>
      <c r="AB301" s="93"/>
      <c r="AC301" s="75">
        <f ca="1">ROUND(IF($H301="Oui",0,SUMIFS(données!$C$33:$C$39,données!$A$33:$A$39,$I301)),2)</f>
        <v>0</v>
      </c>
      <c r="AD301" s="75" cm="1">
        <f t="array" aca="1" ref="AD301" ca="1">ROUND((SUMPRODUCT((données!$L$2:$R$2=$I301)*(données!$A$3:$A$17=J$1)*(données!$B$3:$B$17=J$2)*données!$L$3:$R$17)*$J301)+(SUMPRODUCT((données!$L$2:$R$2=$I301)*(données!$A$3:$A$17=K$1)*(données!$B$3:$B$17=K$2)*données!$L$3:$R$17)*$K301)+(SUMPRODUCT((données!$L$2:$R$2=$I301)*(données!$A$3:$A$17=L$1)*(données!$B$3:$B$17=L$2)*données!$L$3:$R$17)*$L301)+(SUMPRODUCT((données!$L$2:$R$2=$I301)*(données!$A$3:$A$17=M$1)*(données!$B$3:$B$17=M$2)*données!$L$3:$R$17)*$M301)+(SUMPRODUCT((données!$L$2:$R$2=$I301)*(données!$A$3:$A$17=N$1)*(données!$B$3:$B$17=N$2)*données!$L$3:$R$17)*$N301)+(SUMPRODUCT((données!$L$2:$R$2=$I301)*(données!$A$3:$A$17=O$1)*(données!$B$3:$B$17=O$2)*données!$L$3:$R$17)*$O301)+(SUMPRODUCT((données!$L$2:$R$2=$I301)*(données!$A$3:$A$17=P$1)*(données!$B$3:$B$17=Q$2)*données!$L$3:$R$17)*$P301)+(SUMPRODUCT((données!$L$2:$R$2=$I301)*(données!$A$3:$A$17=Q$1)*(données!$B$3:$B$17=Q$2)*données!$L$3:$R$17)*$Q301)+(SUMPRODUCT((données!$L$2:$R$2=$I301)*(données!$A$3:$A$17=R$1)*(données!$B$3:$B$17=R$2)*données!$L$3:$R$17)*$R301)+(SUMPRODUCT((données!$L$2:$R$2=$I301)*(données!$A$3:$A$17=S$1)*(données!$B$3:$B$17=S$2)*données!$L$3:$R$17)*$S301)+(SUMPRODUCT((données!$L$2:$R$2=$I301)*(données!$A$3:$A$17=T$1)*(données!$B$3:$B$17=T$2)*données!$L$3:$R$17)*$T301)+(SUMPRODUCT((données!$L$2:$R$2=$I301)*(données!$A$3:$A$17=U$1)*(données!$B$3:$B$17=U$2)*données!$L$3:$R$17)*$U301)+(SUMPRODUCT((données!$L$2:$R$2=$I301)*(données!$A$3:$A$17=V$1)*(données!$B$3:$B$17=V$2)*données!$L$3:$R$17)*$V301)+(SUMPRODUCT((données!$L$2:$R$2=$I301)*(données!$A$3:$A$17=W$1)*(données!$B$3:$B$17=W$2)*données!$L$3:$R$17)*$W301)+(SUMPRODUCT((données!$L$2:$R$2=$I301)*(données!$A$3:$A$17=AA$1)*(données!$B$3:$B$17=AA$2)*données!$L$3:$R$17)*$AA301),2)</f>
        <v>0</v>
      </c>
      <c r="AE301" s="75" cm="1">
        <f t="array" aca="1" ref="AE301" ca="1">IFERROR(_xlfn.XLOOKUP(AE$1,INDIRECT("'"&amp;$A301&amp;"'!$a:$a"),INDIRECT("'"&amp;$A301&amp;"'!$f:$f"),FALSE),0)</f>
        <v>0</v>
      </c>
      <c r="AF301" s="75">
        <f t="shared" ca="1" si="54"/>
        <v>0</v>
      </c>
      <c r="AG301" s="75">
        <f t="shared" ca="1" si="55"/>
        <v>0</v>
      </c>
      <c r="AH301" s="74" cm="1">
        <f t="array" aca="1" ref="AH301" ca="1">IFERROR(_xlfn.XLOOKUP(AH$1,INDIRECT("'"&amp;$A301&amp;"'!$A:$A"),INDIRECT("'"&amp;$A301&amp;"'!$b:$b"),FALSE),0)</f>
        <v>0</v>
      </c>
      <c r="AI301" s="74">
        <f ca="1">IFERROR(_xlfn.XLOOKUP($I301,données!$A$33:$A$39,données!$D$33:$D$39,0),0)</f>
        <v>0</v>
      </c>
      <c r="AJ301" s="74">
        <f ca="1">IFERROR(_xlfn.XLOOKUP($I301,données!$A$33:$A$39,données!$E$33:$E$39,0),0)</f>
        <v>0</v>
      </c>
      <c r="AK301" s="74">
        <f ca="1">IFERROR(_xlfn.XLOOKUP($I301,données!$A$33:$A$39,données!$F$33:$F$39,0),0)</f>
        <v>0</v>
      </c>
      <c r="AL301" s="74">
        <f ca="1">IFERROR(_xlfn.XLOOKUP($I301,données!$A$33:$A$39,données!$G$33:$G$39,0),0)</f>
        <v>0</v>
      </c>
      <c r="AM301" s="74">
        <f ca="1">IFERROR(_xlfn.XLOOKUP($I301,données!$A$33:$A$39,données!$H$33:$H$39,0),0)</f>
        <v>0</v>
      </c>
      <c r="AN301" s="74"/>
      <c r="AO301" s="74"/>
      <c r="AP301" s="71"/>
      <c r="AQ301" s="82"/>
    </row>
    <row r="302" spans="1:43" s="68" customFormat="1" ht="14" x14ac:dyDescent="0.2">
      <c r="A302" s="71">
        <f t="shared" si="59"/>
        <v>298</v>
      </c>
      <c r="B302" s="71">
        <f t="shared" ca="1" si="60"/>
        <v>0</v>
      </c>
      <c r="C302" s="71">
        <f t="shared" ca="1" si="60"/>
        <v>0</v>
      </c>
      <c r="D302" s="71">
        <f t="shared" ca="1" si="60"/>
        <v>0</v>
      </c>
      <c r="E302" s="71">
        <f t="shared" ca="1" si="60"/>
        <v>0</v>
      </c>
      <c r="F302" s="71">
        <f t="shared" ca="1" si="60"/>
        <v>0</v>
      </c>
      <c r="G302" s="89">
        <f t="shared" ca="1" si="60"/>
        <v>0</v>
      </c>
      <c r="H302" s="72" cm="1">
        <f t="array" aca="1" ref="H302" ca="1">IFERROR(_xlfn.XLOOKUP(H$1,INDIRECT("'"&amp;$A302&amp;"'!$A:$A"),INDIRECT("'"&amp;$A302&amp;"'!$b:$b"),FALSE),0)</f>
        <v>0</v>
      </c>
      <c r="I302" s="71" cm="1">
        <f t="array" aca="1" ref="I302" ca="1">IFERROR(IF($H302="Oui",_xlfn.XLOOKUP(I$2,INDIRECT("'"&amp;$A302&amp;"'!$A:$A"),INDIRECT("'"&amp;$A302&amp;"'!$b:$b"),FALSE),_xlfn.XLOOKUP(I$1,INDIRECT("'"&amp;$A302&amp;"'!$C$19:$C$25"),INDIRECT("'"&amp;$A302&amp;"'!$A$19:$A$25"),données!$A$39)),0)</f>
        <v>0</v>
      </c>
      <c r="J302" s="73">
        <f t="shared" ca="1" si="52"/>
        <v>0</v>
      </c>
      <c r="K302" s="74">
        <f t="shared" ca="1" si="58"/>
        <v>0</v>
      </c>
      <c r="L302" s="74">
        <f t="shared" ca="1" si="58"/>
        <v>0</v>
      </c>
      <c r="M302" s="74">
        <f t="shared" ca="1" si="58"/>
        <v>0</v>
      </c>
      <c r="N302" s="74">
        <f t="shared" ca="1" si="58"/>
        <v>0</v>
      </c>
      <c r="O302" s="74">
        <f t="shared" ca="1" si="58"/>
        <v>0</v>
      </c>
      <c r="P302" s="74">
        <f t="shared" ca="1" si="58"/>
        <v>0</v>
      </c>
      <c r="Q302" s="74">
        <f t="shared" ca="1" si="58"/>
        <v>0</v>
      </c>
      <c r="R302" s="74">
        <f t="shared" ca="1" si="58"/>
        <v>0</v>
      </c>
      <c r="S302" s="74">
        <f t="shared" ca="1" si="58"/>
        <v>0</v>
      </c>
      <c r="T302" s="74">
        <f t="shared" ca="1" si="58"/>
        <v>0</v>
      </c>
      <c r="U302" s="74">
        <f t="shared" ca="1" si="58"/>
        <v>0</v>
      </c>
      <c r="V302" s="74">
        <f t="shared" ca="1" si="58"/>
        <v>0</v>
      </c>
      <c r="W302" s="74">
        <f t="shared" ca="1" si="58"/>
        <v>0</v>
      </c>
      <c r="X302" s="74">
        <f t="shared" ca="1" si="58"/>
        <v>0</v>
      </c>
      <c r="Y302" s="74">
        <f t="shared" ca="1" si="58"/>
        <v>0</v>
      </c>
      <c r="Z302" s="74">
        <f t="shared" ca="1" si="58"/>
        <v>0</v>
      </c>
      <c r="AA302" s="73">
        <f t="shared" ca="1" si="53"/>
        <v>0</v>
      </c>
      <c r="AB302" s="93"/>
      <c r="AC302" s="75">
        <f ca="1">ROUND(IF($H302="Oui",0,SUMIFS(données!$C$33:$C$39,données!$A$33:$A$39,$I302)),2)</f>
        <v>0</v>
      </c>
      <c r="AD302" s="75" cm="1">
        <f t="array" aca="1" ref="AD302" ca="1">ROUND((SUMPRODUCT((données!$L$2:$R$2=$I302)*(données!$A$3:$A$17=J$1)*(données!$B$3:$B$17=J$2)*données!$L$3:$R$17)*$J302)+(SUMPRODUCT((données!$L$2:$R$2=$I302)*(données!$A$3:$A$17=K$1)*(données!$B$3:$B$17=K$2)*données!$L$3:$R$17)*$K302)+(SUMPRODUCT((données!$L$2:$R$2=$I302)*(données!$A$3:$A$17=L$1)*(données!$B$3:$B$17=L$2)*données!$L$3:$R$17)*$L302)+(SUMPRODUCT((données!$L$2:$R$2=$I302)*(données!$A$3:$A$17=M$1)*(données!$B$3:$B$17=M$2)*données!$L$3:$R$17)*$M302)+(SUMPRODUCT((données!$L$2:$R$2=$I302)*(données!$A$3:$A$17=N$1)*(données!$B$3:$B$17=N$2)*données!$L$3:$R$17)*$N302)+(SUMPRODUCT((données!$L$2:$R$2=$I302)*(données!$A$3:$A$17=O$1)*(données!$B$3:$B$17=O$2)*données!$L$3:$R$17)*$O302)+(SUMPRODUCT((données!$L$2:$R$2=$I302)*(données!$A$3:$A$17=P$1)*(données!$B$3:$B$17=Q$2)*données!$L$3:$R$17)*$P302)+(SUMPRODUCT((données!$L$2:$R$2=$I302)*(données!$A$3:$A$17=Q$1)*(données!$B$3:$B$17=Q$2)*données!$L$3:$R$17)*$Q302)+(SUMPRODUCT((données!$L$2:$R$2=$I302)*(données!$A$3:$A$17=R$1)*(données!$B$3:$B$17=R$2)*données!$L$3:$R$17)*$R302)+(SUMPRODUCT((données!$L$2:$R$2=$I302)*(données!$A$3:$A$17=S$1)*(données!$B$3:$B$17=S$2)*données!$L$3:$R$17)*$S302)+(SUMPRODUCT((données!$L$2:$R$2=$I302)*(données!$A$3:$A$17=T$1)*(données!$B$3:$B$17=T$2)*données!$L$3:$R$17)*$T302)+(SUMPRODUCT((données!$L$2:$R$2=$I302)*(données!$A$3:$A$17=U$1)*(données!$B$3:$B$17=U$2)*données!$L$3:$R$17)*$U302)+(SUMPRODUCT((données!$L$2:$R$2=$I302)*(données!$A$3:$A$17=V$1)*(données!$B$3:$B$17=V$2)*données!$L$3:$R$17)*$V302)+(SUMPRODUCT((données!$L$2:$R$2=$I302)*(données!$A$3:$A$17=W$1)*(données!$B$3:$B$17=W$2)*données!$L$3:$R$17)*$W302)+(SUMPRODUCT((données!$L$2:$R$2=$I302)*(données!$A$3:$A$17=AA$1)*(données!$B$3:$B$17=AA$2)*données!$L$3:$R$17)*$AA302),2)</f>
        <v>0</v>
      </c>
      <c r="AE302" s="75" cm="1">
        <f t="array" aca="1" ref="AE302" ca="1">IFERROR(_xlfn.XLOOKUP(AE$1,INDIRECT("'"&amp;$A302&amp;"'!$a:$a"),INDIRECT("'"&amp;$A302&amp;"'!$f:$f"),FALSE),0)</f>
        <v>0</v>
      </c>
      <c r="AF302" s="75">
        <f t="shared" ca="1" si="54"/>
        <v>0</v>
      </c>
      <c r="AG302" s="75">
        <f t="shared" ca="1" si="55"/>
        <v>0</v>
      </c>
      <c r="AH302" s="74" cm="1">
        <f t="array" aca="1" ref="AH302" ca="1">IFERROR(_xlfn.XLOOKUP(AH$1,INDIRECT("'"&amp;$A302&amp;"'!$A:$A"),INDIRECT("'"&amp;$A302&amp;"'!$b:$b"),FALSE),0)</f>
        <v>0</v>
      </c>
      <c r="AI302" s="74">
        <f ca="1">IFERROR(_xlfn.XLOOKUP($I302,données!$A$33:$A$39,données!$D$33:$D$39,0),0)</f>
        <v>0</v>
      </c>
      <c r="AJ302" s="74">
        <f ca="1">IFERROR(_xlfn.XLOOKUP($I302,données!$A$33:$A$39,données!$E$33:$E$39,0),0)</f>
        <v>0</v>
      </c>
      <c r="AK302" s="74">
        <f ca="1">IFERROR(_xlfn.XLOOKUP($I302,données!$A$33:$A$39,données!$F$33:$F$39,0),0)</f>
        <v>0</v>
      </c>
      <c r="AL302" s="74">
        <f ca="1">IFERROR(_xlfn.XLOOKUP($I302,données!$A$33:$A$39,données!$G$33:$G$39,0),0)</f>
        <v>0</v>
      </c>
      <c r="AM302" s="74">
        <f ca="1">IFERROR(_xlfn.XLOOKUP($I302,données!$A$33:$A$39,données!$H$33:$H$39,0),0)</f>
        <v>0</v>
      </c>
      <c r="AN302" s="74"/>
      <c r="AO302" s="74"/>
      <c r="AP302" s="71"/>
      <c r="AQ302" s="82"/>
    </row>
    <row r="303" spans="1:43" s="68" customFormat="1" ht="14" x14ac:dyDescent="0.2">
      <c r="A303" s="71">
        <f t="shared" si="59"/>
        <v>299</v>
      </c>
      <c r="B303" s="71">
        <f t="shared" ca="1" si="60"/>
        <v>0</v>
      </c>
      <c r="C303" s="71">
        <f t="shared" ca="1" si="60"/>
        <v>0</v>
      </c>
      <c r="D303" s="71">
        <f t="shared" ca="1" si="60"/>
        <v>0</v>
      </c>
      <c r="E303" s="71">
        <f t="shared" ca="1" si="60"/>
        <v>0</v>
      </c>
      <c r="F303" s="71">
        <f t="shared" ca="1" si="60"/>
        <v>0</v>
      </c>
      <c r="G303" s="89">
        <f t="shared" ca="1" si="60"/>
        <v>0</v>
      </c>
      <c r="H303" s="72" cm="1">
        <f t="array" aca="1" ref="H303" ca="1">IFERROR(_xlfn.XLOOKUP(H$1,INDIRECT("'"&amp;$A303&amp;"'!$A:$A"),INDIRECT("'"&amp;$A303&amp;"'!$b:$b"),FALSE),0)</f>
        <v>0</v>
      </c>
      <c r="I303" s="71" cm="1">
        <f t="array" aca="1" ref="I303" ca="1">IFERROR(IF($H303="Oui",_xlfn.XLOOKUP(I$2,INDIRECT("'"&amp;$A303&amp;"'!$A:$A"),INDIRECT("'"&amp;$A303&amp;"'!$b:$b"),FALSE),_xlfn.XLOOKUP(I$1,INDIRECT("'"&amp;$A303&amp;"'!$C$19:$C$25"),INDIRECT("'"&amp;$A303&amp;"'!$A$19:$A$25"),données!$A$39)),0)</f>
        <v>0</v>
      </c>
      <c r="J303" s="73">
        <f t="shared" ca="1" si="52"/>
        <v>0</v>
      </c>
      <c r="K303" s="74">
        <f t="shared" ca="1" si="58"/>
        <v>0</v>
      </c>
      <c r="L303" s="74">
        <f t="shared" ca="1" si="58"/>
        <v>0</v>
      </c>
      <c r="M303" s="74">
        <f t="shared" ca="1" si="58"/>
        <v>0</v>
      </c>
      <c r="N303" s="74">
        <f t="shared" ca="1" si="58"/>
        <v>0</v>
      </c>
      <c r="O303" s="74">
        <f t="shared" ca="1" si="58"/>
        <v>0</v>
      </c>
      <c r="P303" s="74">
        <f t="shared" ca="1" si="58"/>
        <v>0</v>
      </c>
      <c r="Q303" s="74">
        <f t="shared" ca="1" si="58"/>
        <v>0</v>
      </c>
      <c r="R303" s="74">
        <f t="shared" ca="1" si="58"/>
        <v>0</v>
      </c>
      <c r="S303" s="74">
        <f t="shared" ca="1" si="58"/>
        <v>0</v>
      </c>
      <c r="T303" s="74">
        <f t="shared" ca="1" si="58"/>
        <v>0</v>
      </c>
      <c r="U303" s="74">
        <f t="shared" ca="1" si="58"/>
        <v>0</v>
      </c>
      <c r="V303" s="74">
        <f t="shared" ca="1" si="58"/>
        <v>0</v>
      </c>
      <c r="W303" s="74">
        <f t="shared" ca="1" si="58"/>
        <v>0</v>
      </c>
      <c r="X303" s="74">
        <f t="shared" ca="1" si="58"/>
        <v>0</v>
      </c>
      <c r="Y303" s="74">
        <f t="shared" ca="1" si="58"/>
        <v>0</v>
      </c>
      <c r="Z303" s="74">
        <f t="shared" ca="1" si="58"/>
        <v>0</v>
      </c>
      <c r="AA303" s="73">
        <f t="shared" ca="1" si="53"/>
        <v>0</v>
      </c>
      <c r="AB303" s="93"/>
      <c r="AC303" s="75">
        <f ca="1">ROUND(IF($H303="Oui",0,SUMIFS(données!$C$33:$C$39,données!$A$33:$A$39,$I303)),2)</f>
        <v>0</v>
      </c>
      <c r="AD303" s="75" cm="1">
        <f t="array" aca="1" ref="AD303" ca="1">ROUND((SUMPRODUCT((données!$L$2:$R$2=$I303)*(données!$A$3:$A$17=J$1)*(données!$B$3:$B$17=J$2)*données!$L$3:$R$17)*$J303)+(SUMPRODUCT((données!$L$2:$R$2=$I303)*(données!$A$3:$A$17=K$1)*(données!$B$3:$B$17=K$2)*données!$L$3:$R$17)*$K303)+(SUMPRODUCT((données!$L$2:$R$2=$I303)*(données!$A$3:$A$17=L$1)*(données!$B$3:$B$17=L$2)*données!$L$3:$R$17)*$L303)+(SUMPRODUCT((données!$L$2:$R$2=$I303)*(données!$A$3:$A$17=M$1)*(données!$B$3:$B$17=M$2)*données!$L$3:$R$17)*$M303)+(SUMPRODUCT((données!$L$2:$R$2=$I303)*(données!$A$3:$A$17=N$1)*(données!$B$3:$B$17=N$2)*données!$L$3:$R$17)*$N303)+(SUMPRODUCT((données!$L$2:$R$2=$I303)*(données!$A$3:$A$17=O$1)*(données!$B$3:$B$17=O$2)*données!$L$3:$R$17)*$O303)+(SUMPRODUCT((données!$L$2:$R$2=$I303)*(données!$A$3:$A$17=P$1)*(données!$B$3:$B$17=Q$2)*données!$L$3:$R$17)*$P303)+(SUMPRODUCT((données!$L$2:$R$2=$I303)*(données!$A$3:$A$17=Q$1)*(données!$B$3:$B$17=Q$2)*données!$L$3:$R$17)*$Q303)+(SUMPRODUCT((données!$L$2:$R$2=$I303)*(données!$A$3:$A$17=R$1)*(données!$B$3:$B$17=R$2)*données!$L$3:$R$17)*$R303)+(SUMPRODUCT((données!$L$2:$R$2=$I303)*(données!$A$3:$A$17=S$1)*(données!$B$3:$B$17=S$2)*données!$L$3:$R$17)*$S303)+(SUMPRODUCT((données!$L$2:$R$2=$I303)*(données!$A$3:$A$17=T$1)*(données!$B$3:$B$17=T$2)*données!$L$3:$R$17)*$T303)+(SUMPRODUCT((données!$L$2:$R$2=$I303)*(données!$A$3:$A$17=U$1)*(données!$B$3:$B$17=U$2)*données!$L$3:$R$17)*$U303)+(SUMPRODUCT((données!$L$2:$R$2=$I303)*(données!$A$3:$A$17=V$1)*(données!$B$3:$B$17=V$2)*données!$L$3:$R$17)*$V303)+(SUMPRODUCT((données!$L$2:$R$2=$I303)*(données!$A$3:$A$17=W$1)*(données!$B$3:$B$17=W$2)*données!$L$3:$R$17)*$W303)+(SUMPRODUCT((données!$L$2:$R$2=$I303)*(données!$A$3:$A$17=AA$1)*(données!$B$3:$B$17=AA$2)*données!$L$3:$R$17)*$AA303),2)</f>
        <v>0</v>
      </c>
      <c r="AE303" s="75" cm="1">
        <f t="array" aca="1" ref="AE303" ca="1">IFERROR(_xlfn.XLOOKUP(AE$1,INDIRECT("'"&amp;$A303&amp;"'!$a:$a"),INDIRECT("'"&amp;$A303&amp;"'!$f:$f"),FALSE),0)</f>
        <v>0</v>
      </c>
      <c r="AF303" s="75">
        <f t="shared" ca="1" si="54"/>
        <v>0</v>
      </c>
      <c r="AG303" s="75">
        <f t="shared" ca="1" si="55"/>
        <v>0</v>
      </c>
      <c r="AH303" s="74" cm="1">
        <f t="array" aca="1" ref="AH303" ca="1">IFERROR(_xlfn.XLOOKUP(AH$1,INDIRECT("'"&amp;$A303&amp;"'!$A:$A"),INDIRECT("'"&amp;$A303&amp;"'!$b:$b"),FALSE),0)</f>
        <v>0</v>
      </c>
      <c r="AI303" s="74">
        <f ca="1">IFERROR(_xlfn.XLOOKUP($I303,données!$A$33:$A$39,données!$D$33:$D$39,0),0)</f>
        <v>0</v>
      </c>
      <c r="AJ303" s="74">
        <f ca="1">IFERROR(_xlfn.XLOOKUP($I303,données!$A$33:$A$39,données!$E$33:$E$39,0),0)</f>
        <v>0</v>
      </c>
      <c r="AK303" s="74">
        <f ca="1">IFERROR(_xlfn.XLOOKUP($I303,données!$A$33:$A$39,données!$F$33:$F$39,0),0)</f>
        <v>0</v>
      </c>
      <c r="AL303" s="74">
        <f ca="1">IFERROR(_xlfn.XLOOKUP($I303,données!$A$33:$A$39,données!$G$33:$G$39,0),0)</f>
        <v>0</v>
      </c>
      <c r="AM303" s="74">
        <f ca="1">IFERROR(_xlfn.XLOOKUP($I303,données!$A$33:$A$39,données!$H$33:$H$39,0),0)</f>
        <v>0</v>
      </c>
      <c r="AN303" s="74"/>
      <c r="AO303" s="74"/>
      <c r="AP303" s="71"/>
      <c r="AQ303" s="82"/>
    </row>
    <row r="304" spans="1:43" s="68" customFormat="1" ht="14" x14ac:dyDescent="0.2">
      <c r="A304" s="71">
        <f t="shared" si="59"/>
        <v>300</v>
      </c>
      <c r="B304" s="71">
        <f t="shared" ca="1" si="60"/>
        <v>0</v>
      </c>
      <c r="C304" s="71">
        <f t="shared" ca="1" si="60"/>
        <v>0</v>
      </c>
      <c r="D304" s="71">
        <f t="shared" ca="1" si="60"/>
        <v>0</v>
      </c>
      <c r="E304" s="71">
        <f t="shared" ca="1" si="60"/>
        <v>0</v>
      </c>
      <c r="F304" s="71">
        <f t="shared" ca="1" si="60"/>
        <v>0</v>
      </c>
      <c r="G304" s="89">
        <f t="shared" ca="1" si="60"/>
        <v>0</v>
      </c>
      <c r="H304" s="72" cm="1">
        <f t="array" aca="1" ref="H304" ca="1">IFERROR(_xlfn.XLOOKUP(H$1,INDIRECT("'"&amp;$A304&amp;"'!$A:$A"),INDIRECT("'"&amp;$A304&amp;"'!$b:$b"),FALSE),0)</f>
        <v>0</v>
      </c>
      <c r="I304" s="71" cm="1">
        <f t="array" aca="1" ref="I304" ca="1">IFERROR(IF($H304="Oui",_xlfn.XLOOKUP(I$2,INDIRECT("'"&amp;$A304&amp;"'!$A:$A"),INDIRECT("'"&amp;$A304&amp;"'!$b:$b"),FALSE),_xlfn.XLOOKUP(I$1,INDIRECT("'"&amp;$A304&amp;"'!$C$19:$C$25"),INDIRECT("'"&amp;$A304&amp;"'!$A$19:$A$25"),données!$A$39)),0)</f>
        <v>0</v>
      </c>
      <c r="J304" s="73">
        <f t="shared" ca="1" si="52"/>
        <v>0</v>
      </c>
      <c r="K304" s="74">
        <f t="shared" ca="1" si="58"/>
        <v>0</v>
      </c>
      <c r="L304" s="74">
        <f t="shared" ca="1" si="58"/>
        <v>0</v>
      </c>
      <c r="M304" s="74">
        <f t="shared" ca="1" si="58"/>
        <v>0</v>
      </c>
      <c r="N304" s="74">
        <f t="shared" ca="1" si="58"/>
        <v>0</v>
      </c>
      <c r="O304" s="74">
        <f t="shared" ca="1" si="58"/>
        <v>0</v>
      </c>
      <c r="P304" s="74">
        <f t="shared" ca="1" si="58"/>
        <v>0</v>
      </c>
      <c r="Q304" s="74">
        <f t="shared" ca="1" si="58"/>
        <v>0</v>
      </c>
      <c r="R304" s="74">
        <f t="shared" ca="1" si="58"/>
        <v>0</v>
      </c>
      <c r="S304" s="74">
        <f t="shared" ca="1" si="58"/>
        <v>0</v>
      </c>
      <c r="T304" s="74">
        <f t="shared" ca="1" si="58"/>
        <v>0</v>
      </c>
      <c r="U304" s="74">
        <f t="shared" ca="1" si="58"/>
        <v>0</v>
      </c>
      <c r="V304" s="74">
        <f t="shared" ca="1" si="58"/>
        <v>0</v>
      </c>
      <c r="W304" s="74">
        <f t="shared" ca="1" si="58"/>
        <v>0</v>
      </c>
      <c r="X304" s="74">
        <f t="shared" ca="1" si="58"/>
        <v>0</v>
      </c>
      <c r="Y304" s="74">
        <f t="shared" ca="1" si="58"/>
        <v>0</v>
      </c>
      <c r="Z304" s="74">
        <f t="shared" ca="1" si="58"/>
        <v>0</v>
      </c>
      <c r="AA304" s="73">
        <f t="shared" ca="1" si="53"/>
        <v>0</v>
      </c>
      <c r="AB304" s="93"/>
      <c r="AC304" s="75">
        <f ca="1">ROUND(IF($H304="Oui",0,SUMIFS(données!$C$33:$C$39,données!$A$33:$A$39,$I304)),2)</f>
        <v>0</v>
      </c>
      <c r="AD304" s="75" cm="1">
        <f t="array" aca="1" ref="AD304" ca="1">ROUND((SUMPRODUCT((données!$L$2:$R$2=$I304)*(données!$A$3:$A$17=J$1)*(données!$B$3:$B$17=J$2)*données!$L$3:$R$17)*$J304)+(SUMPRODUCT((données!$L$2:$R$2=$I304)*(données!$A$3:$A$17=K$1)*(données!$B$3:$B$17=K$2)*données!$L$3:$R$17)*$K304)+(SUMPRODUCT((données!$L$2:$R$2=$I304)*(données!$A$3:$A$17=L$1)*(données!$B$3:$B$17=L$2)*données!$L$3:$R$17)*$L304)+(SUMPRODUCT((données!$L$2:$R$2=$I304)*(données!$A$3:$A$17=M$1)*(données!$B$3:$B$17=M$2)*données!$L$3:$R$17)*$M304)+(SUMPRODUCT((données!$L$2:$R$2=$I304)*(données!$A$3:$A$17=N$1)*(données!$B$3:$B$17=N$2)*données!$L$3:$R$17)*$N304)+(SUMPRODUCT((données!$L$2:$R$2=$I304)*(données!$A$3:$A$17=O$1)*(données!$B$3:$B$17=O$2)*données!$L$3:$R$17)*$O304)+(SUMPRODUCT((données!$L$2:$R$2=$I304)*(données!$A$3:$A$17=P$1)*(données!$B$3:$B$17=Q$2)*données!$L$3:$R$17)*$P304)+(SUMPRODUCT((données!$L$2:$R$2=$I304)*(données!$A$3:$A$17=Q$1)*(données!$B$3:$B$17=Q$2)*données!$L$3:$R$17)*$Q304)+(SUMPRODUCT((données!$L$2:$R$2=$I304)*(données!$A$3:$A$17=R$1)*(données!$B$3:$B$17=R$2)*données!$L$3:$R$17)*$R304)+(SUMPRODUCT((données!$L$2:$R$2=$I304)*(données!$A$3:$A$17=S$1)*(données!$B$3:$B$17=S$2)*données!$L$3:$R$17)*$S304)+(SUMPRODUCT((données!$L$2:$R$2=$I304)*(données!$A$3:$A$17=T$1)*(données!$B$3:$B$17=T$2)*données!$L$3:$R$17)*$T304)+(SUMPRODUCT((données!$L$2:$R$2=$I304)*(données!$A$3:$A$17=U$1)*(données!$B$3:$B$17=U$2)*données!$L$3:$R$17)*$U304)+(SUMPRODUCT((données!$L$2:$R$2=$I304)*(données!$A$3:$A$17=V$1)*(données!$B$3:$B$17=V$2)*données!$L$3:$R$17)*$V304)+(SUMPRODUCT((données!$L$2:$R$2=$I304)*(données!$A$3:$A$17=W$1)*(données!$B$3:$B$17=W$2)*données!$L$3:$R$17)*$W304)+(SUMPRODUCT((données!$L$2:$R$2=$I304)*(données!$A$3:$A$17=AA$1)*(données!$B$3:$B$17=AA$2)*données!$L$3:$R$17)*$AA304),2)</f>
        <v>0</v>
      </c>
      <c r="AE304" s="75" cm="1">
        <f t="array" aca="1" ref="AE304" ca="1">IFERROR(_xlfn.XLOOKUP(AE$1,INDIRECT("'"&amp;$A304&amp;"'!$a:$a"),INDIRECT("'"&amp;$A304&amp;"'!$f:$f"),FALSE),0)</f>
        <v>0</v>
      </c>
      <c r="AF304" s="75">
        <f t="shared" ca="1" si="54"/>
        <v>0</v>
      </c>
      <c r="AG304" s="75">
        <f t="shared" ca="1" si="55"/>
        <v>0</v>
      </c>
      <c r="AH304" s="74" cm="1">
        <f t="array" aca="1" ref="AH304" ca="1">IFERROR(_xlfn.XLOOKUP(AH$1,INDIRECT("'"&amp;$A304&amp;"'!$A:$A"),INDIRECT("'"&amp;$A304&amp;"'!$b:$b"),FALSE),0)</f>
        <v>0</v>
      </c>
      <c r="AI304" s="74">
        <f ca="1">IFERROR(_xlfn.XLOOKUP($I304,données!$A$33:$A$39,données!$D$33:$D$39,0),0)</f>
        <v>0</v>
      </c>
      <c r="AJ304" s="74">
        <f ca="1">IFERROR(_xlfn.XLOOKUP($I304,données!$A$33:$A$39,données!$E$33:$E$39,0),0)</f>
        <v>0</v>
      </c>
      <c r="AK304" s="74">
        <f ca="1">IFERROR(_xlfn.XLOOKUP($I304,données!$A$33:$A$39,données!$F$33:$F$39,0),0)</f>
        <v>0</v>
      </c>
      <c r="AL304" s="74">
        <f ca="1">IFERROR(_xlfn.XLOOKUP($I304,données!$A$33:$A$39,données!$G$33:$G$39,0),0)</f>
        <v>0</v>
      </c>
      <c r="AM304" s="74">
        <f ca="1">IFERROR(_xlfn.XLOOKUP($I304,données!$A$33:$A$39,données!$H$33:$H$39,0),0)</f>
        <v>0</v>
      </c>
      <c r="AN304" s="74"/>
      <c r="AO304" s="74"/>
      <c r="AP304" s="71"/>
      <c r="AQ304" s="82"/>
    </row>
  </sheetData>
  <sheetProtection algorithmName="SHA-512" hashValue="KYFt0w239YWUIxiK5g9EpFAplUl+Z0JKTe9qKPag+GunrN9FmeesJ1mSl2CdaAuTrCDQ6SErCrGQsOWDRJ9qQA==" saltValue="FW7WQI8nES7h7eJYstO1JA==" spinCount="100000" sheet="1" formatColumns="0" sort="0" autoFilter="0"/>
  <protectedRanges>
    <protectedRange sqref="AN1:AQ1048576 G1:G1048576 AB1:AB1048576 AE1:AE1048576" name="Plage1"/>
  </protectedRanges>
  <autoFilter ref="A4:AQ304" xr:uid="{CF180B70-A987-464C-A18C-C728908E4157}"/>
  <conditionalFormatting sqref="I3">
    <cfRule type="containsText" dxfId="13" priority="2" operator="containsText" text="Pack facturation offert">
      <formula>NOT(ISERROR(SEARCH("Pack facturation offert",I3)))</formula>
    </cfRule>
    <cfRule type="containsText" dxfId="12" priority="3" operator="containsText" text="Echange">
      <formula>NOT(ISERROR(SEARCH("Echange",I3)))</formula>
    </cfRule>
  </conditionalFormatting>
  <conditionalFormatting sqref="I5:I304">
    <cfRule type="containsText" dxfId="11" priority="4" operator="containsText" text="Pack facturation offert">
      <formula>NOT(ISERROR(SEARCH("Pack facturation offert",I5)))</formula>
    </cfRule>
    <cfRule type="containsText" dxfId="10" priority="5" operator="containsText" text="Echange">
      <formula>NOT(ISERROR(SEARCH("Echange",I5)))</formula>
    </cfRule>
  </conditionalFormatting>
  <conditionalFormatting sqref="AF5:AF304">
    <cfRule type="cellIs" dxfId="9" priority="1" operator="notEqual">
      <formula>0</formula>
    </cfRule>
  </conditionalFormatting>
  <pageMargins left="0.7" right="0.7" top="0.75" bottom="0.75" header="0.3" footer="0.3"/>
  <pageSetup paperSize="8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FF7FE9E-AC44-43EA-8968-9158380A84DC}">
          <x14:formula1>
            <xm:f>données!$A$23:$A$24</xm:f>
          </x14:formula1>
          <xm:sqref>AN5:AP304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2AEBC-6F7D-42C2-B779-420FC93B3FB9}">
  <sheetPr>
    <pageSetUpPr fitToPage="1"/>
  </sheetPr>
  <dimension ref="A1:H57"/>
  <sheetViews>
    <sheetView showZeros="0" tabSelected="1" zoomScale="98" zoomScaleNormal="98" zoomScaleSheetLayoutView="100" workbookViewId="0">
      <pane ySplit="2" topLeftCell="A17" activePane="bottomLeft" state="frozen"/>
      <selection pane="bottomLeft" activeCell="D26" sqref="D26"/>
    </sheetView>
  </sheetViews>
  <sheetFormatPr baseColWidth="10" defaultColWidth="11.5" defaultRowHeight="19" x14ac:dyDescent="0.25"/>
  <cols>
    <col min="1" max="1" width="38.6640625" style="9" customWidth="1"/>
    <col min="2" max="2" width="19.5" style="9" customWidth="1"/>
    <col min="3" max="3" width="12.83203125" style="9" bestFit="1" customWidth="1"/>
    <col min="4" max="4" width="12.1640625" style="9" customWidth="1"/>
    <col min="5" max="6" width="14.6640625" style="9" customWidth="1"/>
    <col min="7" max="16384" width="11.5" style="9"/>
  </cols>
  <sheetData>
    <row r="1" spans="1:6" ht="20" customHeight="1" x14ac:dyDescent="0.25">
      <c r="A1" s="116" t="s">
        <v>102</v>
      </c>
      <c r="B1" s="116"/>
      <c r="C1" s="116"/>
      <c r="D1" s="116"/>
      <c r="E1" s="116"/>
      <c r="F1" s="116"/>
    </row>
    <row r="2" spans="1:6" ht="150" customHeight="1" x14ac:dyDescent="0.25">
      <c r="A2" s="10"/>
      <c r="B2" s="10"/>
      <c r="C2" s="10"/>
      <c r="D2" s="10"/>
      <c r="E2" s="10"/>
      <c r="F2" s="10"/>
    </row>
    <row r="3" spans="1:6" ht="20" customHeight="1" x14ac:dyDescent="0.25"/>
    <row r="4" spans="1:6" ht="20" customHeight="1" x14ac:dyDescent="0.25">
      <c r="B4" s="11" t="s">
        <v>65</v>
      </c>
      <c r="C4" s="11"/>
      <c r="D4" s="117"/>
      <c r="E4" s="118"/>
      <c r="F4" s="119"/>
    </row>
    <row r="5" spans="1:6" ht="20" customHeight="1" x14ac:dyDescent="0.25">
      <c r="B5" s="11" t="s">
        <v>34</v>
      </c>
      <c r="C5" s="11"/>
      <c r="D5" s="120"/>
      <c r="E5" s="121"/>
      <c r="F5" s="122"/>
    </row>
    <row r="6" spans="1:6" ht="20" customHeight="1" x14ac:dyDescent="0.25">
      <c r="B6" s="11" t="s">
        <v>35</v>
      </c>
      <c r="C6" s="11"/>
      <c r="D6" s="120"/>
      <c r="E6" s="121"/>
      <c r="F6" s="122"/>
    </row>
    <row r="7" spans="1:6" ht="20" customHeight="1" x14ac:dyDescent="0.25">
      <c r="B7" s="11" t="s">
        <v>36</v>
      </c>
      <c r="C7" s="11"/>
      <c r="D7" s="120"/>
      <c r="E7" s="121"/>
      <c r="F7" s="122"/>
    </row>
    <row r="8" spans="1:6" ht="20" customHeight="1" x14ac:dyDescent="0.25">
      <c r="B8" s="11" t="s">
        <v>88</v>
      </c>
      <c r="C8" s="11"/>
      <c r="D8" s="120"/>
      <c r="E8" s="121"/>
      <c r="F8" s="122"/>
    </row>
    <row r="9" spans="1:6" ht="20" customHeight="1" x14ac:dyDescent="0.25">
      <c r="B9" s="12" t="s">
        <v>66</v>
      </c>
      <c r="C9" s="12"/>
      <c r="D9" s="123"/>
      <c r="E9" s="124"/>
      <c r="F9" s="125"/>
    </row>
    <row r="10" spans="1:6" ht="20" customHeight="1" x14ac:dyDescent="0.25">
      <c r="B10" s="13"/>
      <c r="C10" s="13"/>
      <c r="D10" s="13"/>
      <c r="E10" s="14"/>
      <c r="F10" s="14"/>
    </row>
    <row r="11" spans="1:6" ht="20" customHeight="1" x14ac:dyDescent="0.25">
      <c r="A11" s="110" t="s">
        <v>80</v>
      </c>
      <c r="B11" s="110"/>
      <c r="C11" s="110"/>
      <c r="D11" s="110"/>
      <c r="E11" s="110"/>
      <c r="F11" s="110"/>
    </row>
    <row r="12" spans="1:6" ht="20" customHeight="1" thickBot="1" x14ac:dyDescent="0.3"/>
    <row r="13" spans="1:6" ht="20" customHeight="1" thickBot="1" x14ac:dyDescent="0.3">
      <c r="A13" s="111" t="s">
        <v>97</v>
      </c>
      <c r="B13" s="112"/>
      <c r="C13" s="112"/>
      <c r="D13" s="112"/>
      <c r="E13" s="112"/>
      <c r="F13" s="113"/>
    </row>
    <row r="14" spans="1:6" ht="20" customHeight="1" x14ac:dyDescent="0.25">
      <c r="A14" s="15"/>
      <c r="B14" s="15"/>
      <c r="C14" s="15"/>
      <c r="D14" s="15"/>
      <c r="E14" s="15"/>
      <c r="F14" s="15"/>
    </row>
    <row r="15" spans="1:6" ht="20" customHeight="1" x14ac:dyDescent="0.25">
      <c r="A15" s="16" t="s">
        <v>67</v>
      </c>
      <c r="B15" s="17"/>
    </row>
    <row r="16" spans="1:6" ht="20" customHeight="1" x14ac:dyDescent="0.25">
      <c r="A16" s="16" t="s">
        <v>70</v>
      </c>
      <c r="B16" s="17"/>
    </row>
    <row r="17" spans="1:8" ht="20" customHeight="1" x14ac:dyDescent="0.25">
      <c r="A17" s="16" t="s">
        <v>69</v>
      </c>
      <c r="B17" s="17"/>
    </row>
    <row r="18" spans="1:8" ht="20" customHeight="1" x14ac:dyDescent="0.25">
      <c r="A18" s="16"/>
      <c r="B18" s="17"/>
    </row>
    <row r="19" spans="1:8" s="20" customFormat="1" ht="34" x14ac:dyDescent="0.2">
      <c r="A19" s="114" t="s">
        <v>81</v>
      </c>
      <c r="B19" s="115"/>
      <c r="C19" s="18" t="s">
        <v>82</v>
      </c>
      <c r="D19" s="19"/>
      <c r="E19" s="18" t="s">
        <v>83</v>
      </c>
      <c r="F19" s="19" t="s">
        <v>84</v>
      </c>
    </row>
    <row r="20" spans="1:8" s="20" customFormat="1" ht="20" customHeight="1" x14ac:dyDescent="0.2">
      <c r="A20" s="21" t="s">
        <v>94</v>
      </c>
      <c r="B20" s="22"/>
      <c r="C20" s="105">
        <f>IF(AND(SUM($C$21:$C$25)=0,$B$17="Oui",$B$15="Non"),1,0)</f>
        <v>0</v>
      </c>
      <c r="D20" s="23"/>
      <c r="E20" s="23">
        <v>150</v>
      </c>
      <c r="F20" s="23">
        <f t="shared" ref="F20:F24" si="0">C20*E20</f>
        <v>0</v>
      </c>
    </row>
    <row r="21" spans="1:8" s="20" customFormat="1" ht="20" customHeight="1" x14ac:dyDescent="0.2">
      <c r="A21" s="24" t="s">
        <v>2</v>
      </c>
      <c r="B21" s="25"/>
      <c r="C21" s="26"/>
      <c r="D21" s="27"/>
      <c r="E21" s="27">
        <v>500</v>
      </c>
      <c r="F21" s="27">
        <f t="shared" si="0"/>
        <v>0</v>
      </c>
    </row>
    <row r="22" spans="1:8" s="20" customFormat="1" ht="20" customHeight="1" x14ac:dyDescent="0.2">
      <c r="A22" s="24" t="s">
        <v>3</v>
      </c>
      <c r="B22" s="25"/>
      <c r="C22" s="26"/>
      <c r="D22" s="27"/>
      <c r="E22" s="27">
        <v>1000</v>
      </c>
      <c r="F22" s="27">
        <f t="shared" si="0"/>
        <v>0</v>
      </c>
      <c r="H22" s="28"/>
    </row>
    <row r="23" spans="1:8" s="20" customFormat="1" ht="20" customHeight="1" x14ac:dyDescent="0.2">
      <c r="A23" s="29" t="s">
        <v>95</v>
      </c>
      <c r="B23" s="30"/>
      <c r="C23" s="31"/>
      <c r="D23" s="27"/>
      <c r="E23" s="27">
        <v>1750</v>
      </c>
      <c r="F23" s="27">
        <f t="shared" si="0"/>
        <v>0</v>
      </c>
    </row>
    <row r="24" spans="1:8" s="20" customFormat="1" ht="20" customHeight="1" x14ac:dyDescent="0.2">
      <c r="A24" s="24" t="s">
        <v>4</v>
      </c>
      <c r="B24" s="25"/>
      <c r="C24" s="26"/>
      <c r="D24" s="27"/>
      <c r="E24" s="27">
        <v>3000</v>
      </c>
      <c r="F24" s="27">
        <f t="shared" si="0"/>
        <v>0</v>
      </c>
    </row>
    <row r="25" spans="1:8" s="20" customFormat="1" ht="20" customHeight="1" x14ac:dyDescent="0.2">
      <c r="A25" s="100" t="s">
        <v>105</v>
      </c>
      <c r="B25" s="25"/>
      <c r="C25" s="26"/>
      <c r="D25" s="101"/>
      <c r="E25" s="101">
        <v>5000</v>
      </c>
      <c r="F25" s="101">
        <f t="shared" ref="F25" si="1">C25*E25</f>
        <v>0</v>
      </c>
    </row>
    <row r="26" spans="1:8" s="20" customFormat="1" ht="20" customHeight="1" x14ac:dyDescent="0.2">
      <c r="A26" s="107" t="s">
        <v>79</v>
      </c>
      <c r="B26" s="83"/>
      <c r="C26" s="84"/>
      <c r="D26" s="33"/>
      <c r="E26" s="33"/>
      <c r="F26" s="33"/>
    </row>
    <row r="27" spans="1:8" s="20" customFormat="1" ht="20" customHeight="1" x14ac:dyDescent="0.2">
      <c r="A27" s="34" t="s">
        <v>15</v>
      </c>
      <c r="B27" s="35"/>
      <c r="C27" s="27" cm="1">
        <f t="array" ref="C27">IF($C$21&gt;0,SUMPRODUCT((données!$D$2:$I$2=$A$21)*(données!$A$3:$A$21=$A27)*données!$D$3:$I$21),IF($C$22&gt;0,SUMPRODUCT((données!$D$2:$I$2=$A$22)*(données!$A$3:$A$21=$A27)*données!$D$3:$I$21),IF($C$23&gt;0,SUMPRODUCT((données!$D$2:$I$2=$A$23)*(données!$A$3:$A$21=$A27)*données!$D$3:$I$21),IF($C$24&gt;0,SUMPRODUCT((données!$D$2:$I$2=$A$24)*(données!$A$3:$A$21=$A27)*données!$D$3:$I$21),IF($C$20&gt;0,SUMPRODUCT((données!$D$2:$I$2=$A$20)*(données!$A$3:$A$21=$A27)*données!$D$3:$I$21),IF($C$25&gt;0,SUMPRODUCT((données!$D$2:$I$2=$A$25)*(données!$A$3:$A$21=$A27)*données!$D$3:$I$21),0))))))</f>
        <v>0</v>
      </c>
      <c r="D27" s="36"/>
      <c r="E27" s="37"/>
      <c r="F27" s="37"/>
    </row>
    <row r="28" spans="1:8" s="20" customFormat="1" ht="20" customHeight="1" x14ac:dyDescent="0.2">
      <c r="A28" s="38"/>
      <c r="B28" s="39"/>
      <c r="C28" s="32"/>
      <c r="D28" s="40"/>
      <c r="E28" s="41"/>
      <c r="F28" s="41"/>
    </row>
    <row r="29" spans="1:8" s="20" customFormat="1" ht="34" x14ac:dyDescent="0.2">
      <c r="A29" s="114" t="s">
        <v>85</v>
      </c>
      <c r="B29" s="115"/>
      <c r="C29" s="18" t="s">
        <v>82</v>
      </c>
      <c r="D29" s="19" t="s">
        <v>0</v>
      </c>
      <c r="E29" s="18" t="s">
        <v>83</v>
      </c>
      <c r="F29" s="19" t="s">
        <v>84</v>
      </c>
    </row>
    <row r="30" spans="1:8" s="20" customFormat="1" ht="20" customHeight="1" x14ac:dyDescent="0.2">
      <c r="A30" s="34" t="s">
        <v>6</v>
      </c>
      <c r="B30" s="42" t="s">
        <v>71</v>
      </c>
      <c r="C30" s="43">
        <v>0</v>
      </c>
      <c r="D30" s="44" cm="1">
        <f t="array" ref="D30">IF(OR($B$16=$A$21,$C$21&gt;0),SUMPRODUCT((données!$D$2:$I$2=$A$21)*(données!$A$3:$A$20=$A30)*(données!$B$3:$B$20=$B30)*données!$D$3:$I$20),IF(OR($B$16=$A$22,$C$22&gt;0),SUMPRODUCT((données!$D$2:$I$2=$A$22)*(données!$A$3:$A$20=$A30)*(données!$B$3:$B$20=$B30)*données!$D$3:$I$20),IF(OR($B$16=$A$23,$C$23&gt;0),SUMPRODUCT((données!$D$2:$I$2=$A$23)*(données!$A$3:$A$20=$A30)*(données!$B$3:$B$20=$B30)*données!$D$3:$I$20),IF(OR($B$16=$A$24,$C$24&gt;0),SUMPRODUCT((données!$D$2:$I$2=$A$24)*(données!$A$3:$A$20=$A30)*(données!$B$3:$B$20=$B30)*données!$D$3:$I$20),IF(OR($B$16=$A$25,$C$25&gt;0),SUMPRODUCT((données!$D$2:$I$2=$A$25)*(données!$A$3:$A$20=$A30)*(données!$B$3:$B$20=$B30)*données!$D$3:$I$20),IF(OR($B$16=$A$25,$C$25&gt;0),SUMPRODUCT((données!$D$2:$I$2=$A$25)*(données!$A$3:$A$20=$A30)*(données!$B$3:$B$20=$B30)*données!$D$3:$I$20),0))))))</f>
        <v>0</v>
      </c>
      <c r="E30" s="23">
        <f>SUMIFS(données!$C:$C,données!$A:$A,$A30,données!$B:$B,B30)*(1-D30)</f>
        <v>115</v>
      </c>
      <c r="F30" s="23">
        <f>C30*E30</f>
        <v>0</v>
      </c>
      <c r="H30" s="45"/>
    </row>
    <row r="31" spans="1:8" s="20" customFormat="1" ht="20" customHeight="1" x14ac:dyDescent="0.2">
      <c r="A31" s="46" t="s">
        <v>7</v>
      </c>
      <c r="B31" s="47" t="s">
        <v>71</v>
      </c>
      <c r="C31" s="48"/>
      <c r="D31" s="49" cm="1">
        <f t="array" ref="D31">IF(OR($B$16=$A$21,$C$21&gt;0),SUMPRODUCT((données!$D$2:$I$2=$A$21)*(données!$A$3:$A$20=$A31)*(données!$B$3:$B$20=$B31)*données!$D$3:$I$20),IF(OR($B$16=$A$22,$C$22&gt;0),SUMPRODUCT((données!$D$2:$I$2=$A$22)*(données!$A$3:$A$20=$A31)*(données!$B$3:$B$20=$B31)*données!$D$3:$I$20),IF(OR($B$16=$A$23,$C$23&gt;0),SUMPRODUCT((données!$D$2:$I$2=$A$23)*(données!$A$3:$A$20=$A31)*(données!$B$3:$B$20=$B31)*données!$D$3:$I$20),IF(OR($B$16=$A$24,$C$24&gt;0),SUMPRODUCT((données!$D$2:$I$2=$A$24)*(données!$A$3:$A$20=$A31)*(données!$B$3:$B$20=$B31)*données!$D$3:$I$20),IF(OR($B$16=$A$25,$C$25&gt;0),SUMPRODUCT((données!$D$2:$I$2=$A$25)*(données!$A$3:$A$20=$A31)*(données!$B$3:$B$20=$B31)*données!$D$3:$I$20),IF(OR($B$16=$A$25,$C$25&gt;0),SUMPRODUCT((données!$D$2:$I$2=$A$25)*(données!$A$3:$A$20=$A31)*(données!$B$3:$B$20=$B31)*données!$D$3:$I$20),0))))))</f>
        <v>0</v>
      </c>
      <c r="E31" s="27">
        <f>SUMIFS(données!$C:$C,données!$A:$A,$A31,données!$B:$B,B31)*(1-D31)</f>
        <v>50</v>
      </c>
      <c r="F31" s="27">
        <f t="shared" ref="F31:F45" si="2">C31*E31</f>
        <v>0</v>
      </c>
    </row>
    <row r="32" spans="1:8" s="20" customFormat="1" ht="20" customHeight="1" x14ac:dyDescent="0.2">
      <c r="A32" s="46" t="s">
        <v>8</v>
      </c>
      <c r="B32" s="47" t="s">
        <v>18</v>
      </c>
      <c r="C32" s="48"/>
      <c r="D32" s="49" cm="1">
        <f t="array" ref="D32">IF(OR($B$16=$A$21,$C$21&gt;0),SUMPRODUCT((données!$D$2:$I$2=$A$21)*(données!$A$3:$A$20=$A32)*(données!$B$3:$B$20=$B32)*données!$D$3:$I$20),IF(OR($B$16=$A$22,$C$22&gt;0),SUMPRODUCT((données!$D$2:$I$2=$A$22)*(données!$A$3:$A$20=$A32)*(données!$B$3:$B$20=$B32)*données!$D$3:$I$20),IF(OR($B$16=$A$23,$C$23&gt;0),SUMPRODUCT((données!$D$2:$I$2=$A$23)*(données!$A$3:$A$20=$A32)*(données!$B$3:$B$20=$B32)*données!$D$3:$I$20),IF(OR($B$16=$A$24,$C$24&gt;0),SUMPRODUCT((données!$D$2:$I$2=$A$24)*(données!$A$3:$A$20=$A32)*(données!$B$3:$B$20=$B32)*données!$D$3:$I$20),IF(OR($B$16=$A$25,$C$25&gt;0),SUMPRODUCT((données!$D$2:$I$2=$A$25)*(données!$A$3:$A$20=$A32)*(données!$B$3:$B$20=$B32)*données!$D$3:$I$20),IF(OR($B$16=$A$25,$C$25&gt;0),SUMPRODUCT((données!$D$2:$I$2=$A$25)*(données!$A$3:$A$20=$A32)*(données!$B$3:$B$20=$B32)*données!$D$3:$I$20),0))))))</f>
        <v>0</v>
      </c>
      <c r="E32" s="27">
        <f>SUMIFS(données!$C:$C,données!$A:$A,$A32,données!$B:$B,B32)*(1-D32)</f>
        <v>43</v>
      </c>
      <c r="F32" s="27">
        <f t="shared" si="2"/>
        <v>0</v>
      </c>
    </row>
    <row r="33" spans="1:6" s="20" customFormat="1" ht="20" customHeight="1" x14ac:dyDescent="0.2">
      <c r="A33" s="46" t="s">
        <v>9</v>
      </c>
      <c r="B33" s="47" t="s">
        <v>18</v>
      </c>
      <c r="C33" s="48"/>
      <c r="D33" s="49" cm="1">
        <f t="array" ref="D33">IF(OR($B$16=$A$21,$C$21&gt;0),SUMPRODUCT((données!$D$2:$I$2=$A$21)*(données!$A$3:$A$20=$A33)*(données!$B$3:$B$20=$B33)*données!$D$3:$I$20),IF(OR($B$16=$A$22,$C$22&gt;0),SUMPRODUCT((données!$D$2:$I$2=$A$22)*(données!$A$3:$A$20=$A33)*(données!$B$3:$B$20=$B33)*données!$D$3:$I$20),IF(OR($B$16=$A$23,$C$23&gt;0),SUMPRODUCT((données!$D$2:$I$2=$A$23)*(données!$A$3:$A$20=$A33)*(données!$B$3:$B$20=$B33)*données!$D$3:$I$20),IF(OR($B$16=$A$24,$C$24&gt;0),SUMPRODUCT((données!$D$2:$I$2=$A$24)*(données!$A$3:$A$20=$A33)*(données!$B$3:$B$20=$B33)*données!$D$3:$I$20),IF(OR($B$16=$A$25,$C$25&gt;0),SUMPRODUCT((données!$D$2:$I$2=$A$25)*(données!$A$3:$A$20=$A33)*(données!$B$3:$B$20=$B33)*données!$D$3:$I$20),IF(OR($B$16=$A$25,$C$25&gt;0),SUMPRODUCT((données!$D$2:$I$2=$A$25)*(données!$A$3:$A$20=$A33)*(données!$B$3:$B$20=$B33)*données!$D$3:$I$20),0))))))</f>
        <v>0</v>
      </c>
      <c r="E33" s="27">
        <f>SUMIFS(données!$C:$C,données!$A:$A,$A33,données!$B:$B,B33)*(1-D33)</f>
        <v>25</v>
      </c>
      <c r="F33" s="27">
        <f t="shared" si="2"/>
        <v>0</v>
      </c>
    </row>
    <row r="34" spans="1:6" s="20" customFormat="1" ht="20" customHeight="1" x14ac:dyDescent="0.2">
      <c r="A34" s="46" t="s">
        <v>98</v>
      </c>
      <c r="B34" s="47" t="s">
        <v>18</v>
      </c>
      <c r="C34" s="48"/>
      <c r="D34" s="49" cm="1">
        <f t="array" ref="D34">IF(OR($B$16=$A$21,$C$21&gt;0),SUMPRODUCT((données!$D$2:$I$2=$A$21)*(données!$A$3:$A$20=$A34)*(données!$B$3:$B$20=$B34)*données!$D$3:$I$20),IF(OR($B$16=$A$22,$C$22&gt;0),SUMPRODUCT((données!$D$2:$I$2=$A$22)*(données!$A$3:$A$20=$A34)*(données!$B$3:$B$20=$B34)*données!$D$3:$I$20),IF(OR($B$16=$A$23,$C$23&gt;0),SUMPRODUCT((données!$D$2:$I$2=$A$23)*(données!$A$3:$A$20=$A34)*(données!$B$3:$B$20=$B34)*données!$D$3:$I$20),IF(OR($B$16=$A$24,$C$24&gt;0),SUMPRODUCT((données!$D$2:$I$2=$A$24)*(données!$A$3:$A$20=$A34)*(données!$B$3:$B$20=$B34)*données!$D$3:$I$20),IF(OR($B$16=$A$25,$C$25&gt;0),SUMPRODUCT((données!$D$2:$I$2=$A$25)*(données!$A$3:$A$20=$A34)*(données!$B$3:$B$20=$B34)*données!$D$3:$I$20),IF(OR($B$16=$A$25,$C$25&gt;0),SUMPRODUCT((données!$D$2:$I$2=$A$25)*(données!$A$3:$A$20=$A34)*(données!$B$3:$B$20=$B34)*données!$D$3:$I$20),0))))))</f>
        <v>0</v>
      </c>
      <c r="E34" s="27">
        <f>SUMIFS(données!$C:$C,données!$A:$A,$A34,données!$B:$B,B34)*(1-D34)</f>
        <v>210</v>
      </c>
      <c r="F34" s="27">
        <f t="shared" si="2"/>
        <v>0</v>
      </c>
    </row>
    <row r="35" spans="1:6" s="20" customFormat="1" ht="20" customHeight="1" x14ac:dyDescent="0.2">
      <c r="A35" s="46" t="s">
        <v>10</v>
      </c>
      <c r="B35" s="47" t="s">
        <v>18</v>
      </c>
      <c r="C35" s="48"/>
      <c r="D35" s="49" cm="1">
        <f t="array" ref="D35">IF(OR($B$16=$A$21,$C$21&gt;0),SUMPRODUCT((données!$D$2:$I$2=$A$21)*(données!$A$3:$A$20=$A35)*(données!$B$3:$B$20=$B35)*données!$D$3:$I$20),IF(OR($B$16=$A$22,$C$22&gt;0),SUMPRODUCT((données!$D$2:$I$2=$A$22)*(données!$A$3:$A$20=$A35)*(données!$B$3:$B$20=$B35)*données!$D$3:$I$20),IF(OR($B$16=$A$23,$C$23&gt;0),SUMPRODUCT((données!$D$2:$I$2=$A$23)*(données!$A$3:$A$20=$A35)*(données!$B$3:$B$20=$B35)*données!$D$3:$I$20),IF(OR($B$16=$A$24,$C$24&gt;0),SUMPRODUCT((données!$D$2:$I$2=$A$24)*(données!$A$3:$A$20=$A35)*(données!$B$3:$B$20=$B35)*données!$D$3:$I$20),IF(OR($B$16=$A$25,$C$25&gt;0),SUMPRODUCT((données!$D$2:$I$2=$A$25)*(données!$A$3:$A$20=$A35)*(données!$B$3:$B$20=$B35)*données!$D$3:$I$20),IF(OR($B$16=$A$25,$C$25&gt;0),SUMPRODUCT((données!$D$2:$I$2=$A$25)*(données!$A$3:$A$20=$A35)*(données!$B$3:$B$20=$B35)*données!$D$3:$I$20),0))))))</f>
        <v>0</v>
      </c>
      <c r="E35" s="27">
        <f>SUMIFS(données!$C:$C,données!$A:$A,$A35,données!$B:$B,B35)*(1-D35)</f>
        <v>75</v>
      </c>
      <c r="F35" s="27">
        <f t="shared" si="2"/>
        <v>0</v>
      </c>
    </row>
    <row r="36" spans="1:6" s="20" customFormat="1" ht="20" customHeight="1" x14ac:dyDescent="0.2">
      <c r="A36" s="46" t="s">
        <v>8</v>
      </c>
      <c r="B36" s="47" t="s">
        <v>19</v>
      </c>
      <c r="C36" s="48"/>
      <c r="D36" s="49" cm="1">
        <f t="array" ref="D36">IF(OR($B$16=$A$21,$C$21&gt;0),SUMPRODUCT((données!$D$2:$I$2=$A$21)*(données!$A$3:$A$20=$A36)*(données!$B$3:$B$20=$B36)*données!$D$3:$I$20),IF(OR($B$16=$A$22,$C$22&gt;0),SUMPRODUCT((données!$D$2:$I$2=$A$22)*(données!$A$3:$A$20=$A36)*(données!$B$3:$B$20=$B36)*données!$D$3:$I$20),IF(OR($B$16=$A$23,$C$23&gt;0),SUMPRODUCT((données!$D$2:$I$2=$A$23)*(données!$A$3:$A$20=$A36)*(données!$B$3:$B$20=$B36)*données!$D$3:$I$20),IF(OR($B$16=$A$24,$C$24&gt;0),SUMPRODUCT((données!$D$2:$I$2=$A$24)*(données!$A$3:$A$20=$A36)*(données!$B$3:$B$20=$B36)*données!$D$3:$I$20),IF(OR($B$16=$A$25,$C$25&gt;0),SUMPRODUCT((données!$D$2:$I$2=$A$25)*(données!$A$3:$A$20=$A36)*(données!$B$3:$B$20=$B36)*données!$D$3:$I$20),IF(OR($B$16=$A$25,$C$25&gt;0),SUMPRODUCT((données!$D$2:$I$2=$A$25)*(données!$A$3:$A$20=$A36)*(données!$B$3:$B$20=$B36)*données!$D$3:$I$20),0))))))</f>
        <v>0</v>
      </c>
      <c r="E36" s="27">
        <f>SUMIFS(données!$C:$C,données!$A:$A,$A36,données!$B:$B,B36)*(1-D36)</f>
        <v>58</v>
      </c>
      <c r="F36" s="27">
        <f t="shared" si="2"/>
        <v>0</v>
      </c>
    </row>
    <row r="37" spans="1:6" s="20" customFormat="1" ht="20" customHeight="1" x14ac:dyDescent="0.2">
      <c r="A37" s="46" t="s">
        <v>9</v>
      </c>
      <c r="B37" s="47" t="s">
        <v>19</v>
      </c>
      <c r="C37" s="48"/>
      <c r="D37" s="49" cm="1">
        <f t="array" ref="D37">IF(OR($B$16=$A$21,$C$21&gt;0),SUMPRODUCT((données!$D$2:$I$2=$A$21)*(données!$A$3:$A$20=$A37)*(données!$B$3:$B$20=$B37)*données!$D$3:$I$20),IF(OR($B$16=$A$22,$C$22&gt;0),SUMPRODUCT((données!$D$2:$I$2=$A$22)*(données!$A$3:$A$20=$A37)*(données!$B$3:$B$20=$B37)*données!$D$3:$I$20),IF(OR($B$16=$A$23,$C$23&gt;0),SUMPRODUCT((données!$D$2:$I$2=$A$23)*(données!$A$3:$A$20=$A37)*(données!$B$3:$B$20=$B37)*données!$D$3:$I$20),IF(OR($B$16=$A$24,$C$24&gt;0),SUMPRODUCT((données!$D$2:$I$2=$A$24)*(données!$A$3:$A$20=$A37)*(données!$B$3:$B$20=$B37)*données!$D$3:$I$20),IF(OR($B$16=$A$25,$C$25&gt;0),SUMPRODUCT((données!$D$2:$I$2=$A$25)*(données!$A$3:$A$20=$A37)*(données!$B$3:$B$20=$B37)*données!$D$3:$I$20),IF(OR($B$16=$A$25,$C$25&gt;0),SUMPRODUCT((données!$D$2:$I$2=$A$25)*(données!$A$3:$A$20=$A37)*(données!$B$3:$B$20=$B37)*données!$D$3:$I$20),0))))))</f>
        <v>0</v>
      </c>
      <c r="E37" s="27">
        <f>SUMIFS(données!$C:$C,données!$A:$A,$A37,données!$B:$B,B37)*(1-D37)</f>
        <v>25</v>
      </c>
      <c r="F37" s="27">
        <f t="shared" si="2"/>
        <v>0</v>
      </c>
    </row>
    <row r="38" spans="1:6" s="20" customFormat="1" ht="20" customHeight="1" x14ac:dyDescent="0.2">
      <c r="A38" s="46" t="s">
        <v>98</v>
      </c>
      <c r="B38" s="47" t="s">
        <v>19</v>
      </c>
      <c r="C38" s="48"/>
      <c r="D38" s="49" cm="1">
        <f t="array" ref="D38">IF(OR($B$16=$A$21,$C$21&gt;0),SUMPRODUCT((données!$D$2:$I$2=$A$21)*(données!$A$3:$A$20=$A38)*(données!$B$3:$B$20=$B38)*données!$D$3:$I$20),IF(OR($B$16=$A$22,$C$22&gt;0),SUMPRODUCT((données!$D$2:$I$2=$A$22)*(données!$A$3:$A$20=$A38)*(données!$B$3:$B$20=$B38)*données!$D$3:$I$20),IF(OR($B$16=$A$23,$C$23&gt;0),SUMPRODUCT((données!$D$2:$I$2=$A$23)*(données!$A$3:$A$20=$A38)*(données!$B$3:$B$20=$B38)*données!$D$3:$I$20),IF(OR($B$16=$A$24,$C$24&gt;0),SUMPRODUCT((données!$D$2:$I$2=$A$24)*(données!$A$3:$A$20=$A38)*(données!$B$3:$B$20=$B38)*données!$D$3:$I$20),IF(OR($B$16=$A$25,$C$25&gt;0),SUMPRODUCT((données!$D$2:$I$2=$A$25)*(données!$A$3:$A$20=$A38)*(données!$B$3:$B$20=$B38)*données!$D$3:$I$20),IF(OR($B$16=$A$25,$C$25&gt;0),SUMPRODUCT((données!$D$2:$I$2=$A$25)*(données!$A$3:$A$20=$A38)*(données!$B$3:$B$20=$B38)*données!$D$3:$I$20),0))))))</f>
        <v>0</v>
      </c>
      <c r="E38" s="27">
        <f>SUMIFS(données!$C:$C,données!$A:$A,$A38,données!$B:$B,B38)*(1-D38)</f>
        <v>210</v>
      </c>
      <c r="F38" s="27">
        <f t="shared" si="2"/>
        <v>0</v>
      </c>
    </row>
    <row r="39" spans="1:6" s="20" customFormat="1" ht="20" customHeight="1" x14ac:dyDescent="0.2">
      <c r="A39" s="46" t="s">
        <v>10</v>
      </c>
      <c r="B39" s="47" t="s">
        <v>19</v>
      </c>
      <c r="C39" s="48"/>
      <c r="D39" s="49" cm="1">
        <f t="array" ref="D39">IF(OR($B$16=$A$21,$C$21&gt;0),SUMPRODUCT((données!$D$2:$I$2=$A$21)*(données!$A$3:$A$20=$A39)*(données!$B$3:$B$20=$B39)*données!$D$3:$I$20),IF(OR($B$16=$A$22,$C$22&gt;0),SUMPRODUCT((données!$D$2:$I$2=$A$22)*(données!$A$3:$A$20=$A39)*(données!$B$3:$B$20=$B39)*données!$D$3:$I$20),IF(OR($B$16=$A$23,$C$23&gt;0),SUMPRODUCT((données!$D$2:$I$2=$A$23)*(données!$A$3:$A$20=$A39)*(données!$B$3:$B$20=$B39)*données!$D$3:$I$20),IF(OR($B$16=$A$24,$C$24&gt;0),SUMPRODUCT((données!$D$2:$I$2=$A$24)*(données!$A$3:$A$20=$A39)*(données!$B$3:$B$20=$B39)*données!$D$3:$I$20),IF(OR($B$16=$A$25,$C$25&gt;0),SUMPRODUCT((données!$D$2:$I$2=$A$25)*(données!$A$3:$A$20=$A39)*(données!$B$3:$B$20=$B39)*données!$D$3:$I$20),IF(OR($B$16=$A$25,$C$25&gt;0),SUMPRODUCT((données!$D$2:$I$2=$A$25)*(données!$A$3:$A$20=$A39)*(données!$B$3:$B$20=$B39)*données!$D$3:$I$20),0))))))</f>
        <v>0</v>
      </c>
      <c r="E39" s="27">
        <f>SUMIFS(données!$C:$C,données!$A:$A,$A39,données!$B:$B,B39)*(1-D39)</f>
        <v>75</v>
      </c>
      <c r="F39" s="27">
        <f t="shared" si="2"/>
        <v>0</v>
      </c>
    </row>
    <row r="40" spans="1:6" s="20" customFormat="1" ht="20" customHeight="1" x14ac:dyDescent="0.2">
      <c r="A40" s="46" t="s">
        <v>8</v>
      </c>
      <c r="B40" s="47" t="s">
        <v>20</v>
      </c>
      <c r="C40" s="48"/>
      <c r="D40" s="49" cm="1">
        <f t="array" ref="D40">IF(OR($B$16=$A$21,$C$21&gt;0),SUMPRODUCT((données!$D$2:$I$2=$A$21)*(données!$A$3:$A$20=$A40)*(données!$B$3:$B$20=$B40)*données!$D$3:$I$20),IF(OR($B$16=$A$22,$C$22&gt;0),SUMPRODUCT((données!$D$2:$I$2=$A$22)*(données!$A$3:$A$20=$A40)*(données!$B$3:$B$20=$B40)*données!$D$3:$I$20),IF(OR($B$16=$A$23,$C$23&gt;0),SUMPRODUCT((données!$D$2:$I$2=$A$23)*(données!$A$3:$A$20=$A40)*(données!$B$3:$B$20=$B40)*données!$D$3:$I$20),IF(OR($B$16=$A$24,$C$24&gt;0),SUMPRODUCT((données!$D$2:$I$2=$A$24)*(données!$A$3:$A$20=$A40)*(données!$B$3:$B$20=$B40)*données!$D$3:$I$20),IF(OR($B$16=$A$25,$C$25&gt;0),SUMPRODUCT((données!$D$2:$I$2=$A$25)*(données!$A$3:$A$20=$A40)*(données!$B$3:$B$20=$B40)*données!$D$3:$I$20),IF(OR($B$16=$A$25,$C$25&gt;0),SUMPRODUCT((données!$D$2:$I$2=$A$25)*(données!$A$3:$A$20=$A40)*(données!$B$3:$B$20=$B40)*données!$D$3:$I$20),0))))))</f>
        <v>0</v>
      </c>
      <c r="E40" s="27">
        <f>SUMIFS(données!$C:$C,données!$A:$A,$A40,données!$B:$B,B40)*(1-D40)</f>
        <v>58</v>
      </c>
      <c r="F40" s="27">
        <f t="shared" si="2"/>
        <v>0</v>
      </c>
    </row>
    <row r="41" spans="1:6" s="20" customFormat="1" ht="20" customHeight="1" x14ac:dyDescent="0.2">
      <c r="A41" s="46" t="s">
        <v>9</v>
      </c>
      <c r="B41" s="47" t="s">
        <v>20</v>
      </c>
      <c r="C41" s="48"/>
      <c r="D41" s="49" cm="1">
        <f t="array" ref="D41">IF(OR($B$16=$A$21,$C$21&gt;0),SUMPRODUCT((données!$D$2:$I$2=$A$21)*(données!$A$3:$A$20=$A41)*(données!$B$3:$B$20=$B41)*données!$D$3:$I$20),IF(OR($B$16=$A$22,$C$22&gt;0),SUMPRODUCT((données!$D$2:$I$2=$A$22)*(données!$A$3:$A$20=$A41)*(données!$B$3:$B$20=$B41)*données!$D$3:$I$20),IF(OR($B$16=$A$23,$C$23&gt;0),SUMPRODUCT((données!$D$2:$I$2=$A$23)*(données!$A$3:$A$20=$A41)*(données!$B$3:$B$20=$B41)*données!$D$3:$I$20),IF(OR($B$16=$A$24,$C$24&gt;0),SUMPRODUCT((données!$D$2:$I$2=$A$24)*(données!$A$3:$A$20=$A41)*(données!$B$3:$B$20=$B41)*données!$D$3:$I$20),IF(OR($B$16=$A$25,$C$25&gt;0),SUMPRODUCT((données!$D$2:$I$2=$A$25)*(données!$A$3:$A$20=$A41)*(données!$B$3:$B$20=$B41)*données!$D$3:$I$20),IF(OR($B$16=$A$25,$C$25&gt;0),SUMPRODUCT((données!$D$2:$I$2=$A$25)*(données!$A$3:$A$20=$A41)*(données!$B$3:$B$20=$B41)*données!$D$3:$I$20),0))))))</f>
        <v>0</v>
      </c>
      <c r="E41" s="27">
        <f>SUMIFS(données!$C:$C,données!$A:$A,$A41,données!$B:$B,B41)*(1-D41)</f>
        <v>25</v>
      </c>
      <c r="F41" s="27">
        <f t="shared" si="2"/>
        <v>0</v>
      </c>
    </row>
    <row r="42" spans="1:6" s="20" customFormat="1" ht="20" customHeight="1" x14ac:dyDescent="0.2">
      <c r="A42" s="46" t="s">
        <v>98</v>
      </c>
      <c r="B42" s="47" t="s">
        <v>20</v>
      </c>
      <c r="C42" s="48"/>
      <c r="D42" s="49" cm="1">
        <f t="array" ref="D42">IF(OR($B$16=$A$21,$C$21&gt;0),SUMPRODUCT((données!$D$2:$I$2=$A$21)*(données!$A$3:$A$20=$A42)*(données!$B$3:$B$20=$B42)*données!$D$3:$I$20),IF(OR($B$16=$A$22,$C$22&gt;0),SUMPRODUCT((données!$D$2:$I$2=$A$22)*(données!$A$3:$A$20=$A42)*(données!$B$3:$B$20=$B42)*données!$D$3:$I$20),IF(OR($B$16=$A$23,$C$23&gt;0),SUMPRODUCT((données!$D$2:$I$2=$A$23)*(données!$A$3:$A$20=$A42)*(données!$B$3:$B$20=$B42)*données!$D$3:$I$20),IF(OR($B$16=$A$24,$C$24&gt;0),SUMPRODUCT((données!$D$2:$I$2=$A$24)*(données!$A$3:$A$20=$A42)*(données!$B$3:$B$20=$B42)*données!$D$3:$I$20),IF(OR($B$16=$A$25,$C$25&gt;0),SUMPRODUCT((données!$D$2:$I$2=$A$25)*(données!$A$3:$A$20=$A42)*(données!$B$3:$B$20=$B42)*données!$D$3:$I$20),IF(OR($B$16=$A$25,$C$25&gt;0),SUMPRODUCT((données!$D$2:$I$2=$A$25)*(données!$A$3:$A$20=$A42)*(données!$B$3:$B$20=$B42)*données!$D$3:$I$20),0))))))</f>
        <v>0</v>
      </c>
      <c r="E42" s="27">
        <f>SUMIFS(données!$C:$C,données!$A:$A,$A42,données!$B:$B,B42)*(1-D42)</f>
        <v>210</v>
      </c>
      <c r="F42" s="27">
        <f t="shared" si="2"/>
        <v>0</v>
      </c>
    </row>
    <row r="43" spans="1:6" s="20" customFormat="1" ht="20" customHeight="1" x14ac:dyDescent="0.2">
      <c r="A43" s="46" t="s">
        <v>10</v>
      </c>
      <c r="B43" s="47" t="s">
        <v>20</v>
      </c>
      <c r="C43" s="48"/>
      <c r="D43" s="49" cm="1">
        <f t="array" ref="D43">IF(OR($B$16=$A$21,$C$21&gt;0),SUMPRODUCT((données!$D$2:$I$2=$A$21)*(données!$A$3:$A$20=$A43)*(données!$B$3:$B$20=$B43)*données!$D$3:$I$20),IF(OR($B$16=$A$22,$C$22&gt;0),SUMPRODUCT((données!$D$2:$I$2=$A$22)*(données!$A$3:$A$20=$A43)*(données!$B$3:$B$20=$B43)*données!$D$3:$I$20),IF(OR($B$16=$A$23,$C$23&gt;0),SUMPRODUCT((données!$D$2:$I$2=$A$23)*(données!$A$3:$A$20=$A43)*(données!$B$3:$B$20=$B43)*données!$D$3:$I$20),IF(OR($B$16=$A$24,$C$24&gt;0),SUMPRODUCT((données!$D$2:$I$2=$A$24)*(données!$A$3:$A$20=$A43)*(données!$B$3:$B$20=$B43)*données!$D$3:$I$20),IF(OR($B$16=$A$25,$C$25&gt;0),SUMPRODUCT((données!$D$2:$I$2=$A$25)*(données!$A$3:$A$20=$A43)*(données!$B$3:$B$20=$B43)*données!$D$3:$I$20),IF(OR($B$16=$A$25,$C$25&gt;0),SUMPRODUCT((données!$D$2:$I$2=$A$25)*(données!$A$3:$A$20=$A43)*(données!$B$3:$B$20=$B43)*données!$D$3:$I$20),0))))))</f>
        <v>0</v>
      </c>
      <c r="E43" s="27">
        <f>SUMIFS(données!$C:$C,données!$A:$A,$A43,données!$B:$B,B43)*(1-D43)</f>
        <v>75</v>
      </c>
      <c r="F43" s="27">
        <f t="shared" si="2"/>
        <v>0</v>
      </c>
    </row>
    <row r="44" spans="1:6" s="20" customFormat="1" ht="20" customHeight="1" x14ac:dyDescent="0.2">
      <c r="A44" s="103" t="s">
        <v>106</v>
      </c>
      <c r="B44" s="47"/>
      <c r="C44" s="104">
        <f>IF($C$25&gt;0,4,0)</f>
        <v>0</v>
      </c>
      <c r="D44" s="102" cm="1">
        <f t="array" ref="D44">IF(OR($B$16=$A$21,$C$21&gt;0),SUMPRODUCT((données!$D$2:$I$2=$A$21)*(données!$A$3:$A$20=$A44)*(données!$B$3:$B$20=$B44)*données!$D$3:$I$20),IF(OR($B$16=$A$22,$C$22&gt;0),SUMPRODUCT((données!$D$2:$I$2=$A$22)*(données!$A$3:$A$20=$A44)*(données!$B$3:$B$20=$B44)*données!$D$3:$I$20),IF(OR($B$16=$A$23,$C$23&gt;0),SUMPRODUCT((données!$D$2:$I$2=$A$23)*(données!$A$3:$A$20=$A44)*(données!$B$3:$B$20=$B44)*données!$D$3:$I$20),IF(OR($B$16=$A$24,$C$24&gt;0),SUMPRODUCT((données!$D$2:$I$2=$A$24)*(données!$A$3:$A$20=$A44)*(données!$B$3:$B$20=$B44)*données!$D$3:$I$20),IF(OR($B$16=$A$25,$C$25&gt;0),SUMPRODUCT((données!$D$2:$I$2=$A$25)*(données!$A$3:$A$20=$A44)*(données!$B$3:$B$20=$B44)*données!$D$3:$I$20),IF(OR($B$16=$A$25,$C$25&gt;0),SUMPRODUCT((données!$D$2:$I$2=$A$25)*(données!$A$3:$A$20=$A44)*(données!$B$3:$B$20=$B44)*données!$D$3:$I$20),0))))))</f>
        <v>0</v>
      </c>
      <c r="E44" s="52"/>
      <c r="F44" s="52"/>
    </row>
    <row r="45" spans="1:6" s="20" customFormat="1" ht="20" customHeight="1" x14ac:dyDescent="0.2">
      <c r="A45" s="50" t="s">
        <v>11</v>
      </c>
      <c r="B45" s="94">
        <v>1</v>
      </c>
      <c r="C45" s="53"/>
      <c r="D45" s="51" cm="1">
        <f t="array" ref="D45">IF(OR($B$16=$A$21,$C$21&gt;0),SUMPRODUCT((données!$D$2:$I$2=$A$21)*(données!$A$3:$A$20=$A45)*(données!$B$3:$B$20=$B45)*données!$D$3:$I$20),IF(OR($B$16=$A$22,$C$22&gt;0),SUMPRODUCT((données!$D$2:$I$2=$A$22)*(données!$A$3:$A$20=$A45)*(données!$B$3:$B$20=$B45)*données!$D$3:$I$20),IF(OR($B$16=$A$23,$C$23&gt;0),SUMPRODUCT((données!$D$2:$I$2=$A$23)*(données!$A$3:$A$20=$A45)*(données!$B$3:$B$20=$B45)*données!$D$3:$I$20),IF(OR($B$16=$A$24,$C$24&gt;0),SUMPRODUCT((données!$D$2:$I$2=$A$24)*(données!$A$3:$A$20=$A45)*(données!$B$3:$B$20=$B45)*données!$D$3:$I$20),IF(OR($B$16=$A$25,$C$25&gt;0),SUMPRODUCT((données!$D$2:$I$2=$A$25)*(données!$A$3:$A$20=$A45)*(données!$B$3:$B$20=$B45)*données!$D$3:$I$20),IF(OR($B$16=$A$25,$C$25&gt;0),SUMPRODUCT((données!$D$2:$I$2=$A$25)*(données!$A$3:$A$20=$A45)*(données!$B$3:$B$20=$B45)*données!$D$3:$I$20),0))))))</f>
        <v>0</v>
      </c>
      <c r="E45" s="52">
        <f>SUMIFS(données!$C:$C,données!$A:$A,$A45,données!$B:$B,B45)*(1-D45)</f>
        <v>41.32</v>
      </c>
      <c r="F45" s="52">
        <f t="shared" si="2"/>
        <v>0</v>
      </c>
    </row>
    <row r="46" spans="1:6" s="20" customFormat="1" ht="20" customHeight="1" thickBot="1" x14ac:dyDescent="0.25">
      <c r="A46" s="54"/>
      <c r="B46" s="54"/>
      <c r="C46" s="32"/>
      <c r="D46" s="33"/>
      <c r="E46" s="55"/>
      <c r="F46" s="33"/>
    </row>
    <row r="47" spans="1:6" s="20" customFormat="1" ht="20" customHeight="1" thickBot="1" x14ac:dyDescent="0.25">
      <c r="A47" s="56" t="s">
        <v>68</v>
      </c>
      <c r="B47" s="57"/>
      <c r="C47" s="57"/>
      <c r="D47" s="58"/>
      <c r="E47" s="57"/>
      <c r="F47" s="59">
        <f>IF($C$26=1,0,IF(SUM(F19:F46)&gt;=$C$27,SUM(F19:F46),données!$A$30))</f>
        <v>0</v>
      </c>
    </row>
    <row r="48" spans="1:6" ht="20" customHeight="1" x14ac:dyDescent="0.25">
      <c r="A48" s="60"/>
      <c r="B48" s="61"/>
      <c r="C48" s="61"/>
      <c r="D48" s="62"/>
      <c r="E48" s="99">
        <f>IF(F47=données!$A$30,données!$A$31,0)</f>
        <v>0</v>
      </c>
      <c r="F48" s="108">
        <f>IF(F47=données!$A$30,SUM(F19:F46),0)</f>
        <v>0</v>
      </c>
    </row>
    <row r="49" spans="1:8" ht="20" customHeight="1" x14ac:dyDescent="0.25">
      <c r="A49" s="17" t="s">
        <v>86</v>
      </c>
      <c r="B49" s="16"/>
      <c r="C49" s="16"/>
      <c r="D49" s="63"/>
      <c r="E49" s="17"/>
      <c r="F49" s="17"/>
    </row>
    <row r="50" spans="1:8" ht="20" customHeight="1" x14ac:dyDescent="0.25">
      <c r="A50" s="64" t="s">
        <v>87</v>
      </c>
      <c r="B50" s="17"/>
      <c r="C50" s="17"/>
      <c r="D50" s="17"/>
      <c r="E50" s="17"/>
      <c r="F50" s="17"/>
    </row>
    <row r="51" spans="1:8" ht="15" customHeight="1" x14ac:dyDescent="0.25">
      <c r="A51" s="17"/>
      <c r="B51" s="17"/>
      <c r="C51" s="17"/>
      <c r="D51" s="17"/>
      <c r="E51" s="17"/>
      <c r="F51" s="17"/>
    </row>
    <row r="52" spans="1:8" ht="15" customHeight="1" x14ac:dyDescent="0.25">
      <c r="A52" s="17"/>
      <c r="B52" s="17"/>
      <c r="C52" s="17"/>
      <c r="D52" s="17"/>
      <c r="E52" s="17"/>
      <c r="F52" s="17"/>
    </row>
    <row r="53" spans="1:8" ht="15" customHeight="1" x14ac:dyDescent="0.25">
      <c r="A53" s="17"/>
      <c r="B53" s="17"/>
      <c r="C53" s="17"/>
      <c r="D53" s="17"/>
      <c r="E53" s="17"/>
      <c r="F53" s="17"/>
      <c r="H53" s="65"/>
    </row>
    <row r="54" spans="1:8" s="17" customFormat="1" ht="15" customHeight="1" x14ac:dyDescent="0.2"/>
    <row r="55" spans="1:8" s="17" customFormat="1" ht="16" x14ac:dyDescent="0.2"/>
    <row r="56" spans="1:8" s="17" customFormat="1" ht="16" x14ac:dyDescent="0.2"/>
    <row r="57" spans="1:8" s="17" customFormat="1" ht="16" x14ac:dyDescent="0.2"/>
  </sheetData>
  <sheetProtection algorithmName="SHA-512" hashValue="O21yvJvlrffBrgW/miD8S9jmviUZyH5DGJqdcaDssnZyaymoMDS3qrFLli+98siifxYSKhPY1u5hO1p18AVKsw==" saltValue="35+4q8kI1r91WGJ/3oKYwQ==" spinCount="100000" sheet="1" objects="1" scenarios="1"/>
  <protectedRanges>
    <protectedRange sqref="B44 D4:F9 B15:B17 C30:C43 C45 F47 C20:C26" name="Plage1"/>
  </protectedRanges>
  <mergeCells count="11">
    <mergeCell ref="A11:F11"/>
    <mergeCell ref="A13:F13"/>
    <mergeCell ref="A19:B19"/>
    <mergeCell ref="A29:B29"/>
    <mergeCell ref="A1:F1"/>
    <mergeCell ref="D4:F4"/>
    <mergeCell ref="D5:F5"/>
    <mergeCell ref="D6:F6"/>
    <mergeCell ref="D7:F7"/>
    <mergeCell ref="D9:F9"/>
    <mergeCell ref="D8:F8"/>
  </mergeCells>
  <conditionalFormatting sqref="B15">
    <cfRule type="cellIs" dxfId="8" priority="12" operator="equal">
      <formula>0</formula>
    </cfRule>
  </conditionalFormatting>
  <conditionalFormatting sqref="B16">
    <cfRule type="expression" dxfId="7" priority="13">
      <formula>$B$15="Oui"</formula>
    </cfRule>
  </conditionalFormatting>
  <conditionalFormatting sqref="B17">
    <cfRule type="cellIs" dxfId="6" priority="11" operator="equal">
      <formula>0</formula>
    </cfRule>
  </conditionalFormatting>
  <conditionalFormatting sqref="B44">
    <cfRule type="expression" dxfId="5" priority="1">
      <formula>$C$25&gt;0</formula>
    </cfRule>
  </conditionalFormatting>
  <conditionalFormatting sqref="C21:C25">
    <cfRule type="expression" dxfId="4" priority="19">
      <formula>$B$15="Oui"</formula>
    </cfRule>
    <cfRule type="expression" dxfId="3" priority="20">
      <formula>SUM($C$21:$C$25)&gt;0</formula>
    </cfRule>
    <cfRule type="expression" dxfId="2" priority="21">
      <formula>$B$15="Non"</formula>
    </cfRule>
  </conditionalFormatting>
  <conditionalFormatting sqref="D4:D9">
    <cfRule type="containsBlanks" dxfId="1" priority="6">
      <formula>LEN(TRIM(D4))=0</formula>
    </cfRule>
  </conditionalFormatting>
  <conditionalFormatting sqref="F48">
    <cfRule type="expression" dxfId="0" priority="4">
      <formula>OR($B$15=0,$B$17=0,AND($B$15="Oui",$B$16=0,$B$17&lt;&gt;0))</formula>
    </cfRule>
    <cfRule type="expression" priority="5">
      <formula>OR(AND($B$15="Non",$B$17&lt;&gt;0),AND($B$15="Oui",$B$16&lt;&gt;0,$B$17&lt;&gt;0))</formula>
    </cfRule>
  </conditionalFormatting>
  <dataValidations count="6">
    <dataValidation allowBlank="1" showInputMessage="1" showErrorMessage="1" error="Merci de choisir un seul pack par bon de commande" sqref="C26:C28" xr:uid="{CDD0DE35-CAAE-4806-9F44-389870A53435}"/>
    <dataValidation type="decimal" allowBlank="1" showInputMessage="1" showErrorMessage="1" sqref="D30:D44" xr:uid="{0318855C-DB41-4766-8A6A-5F436BAFA858}">
      <formula1>0</formula1>
      <formula2>500</formula2>
    </dataValidation>
    <dataValidation allowBlank="1" showInputMessage="1" showErrorMessage="1" error="Merci de  choisir une des options de la liste" sqref="B18" xr:uid="{4C1C8B80-FDA7-47D8-A117-72F4F501245C}"/>
    <dataValidation type="list" allowBlank="1" showInputMessage="1" showErrorMessage="1" error="Merci de  choisir une des options de la liste" sqref="B16" xr:uid="{6D377BAB-8B78-4400-9314-B337D478A42B}">
      <formula1>$A$21:$A$25</formula1>
    </dataValidation>
    <dataValidation type="whole" allowBlank="1" showInputMessage="1" showErrorMessage="1" error="Merci de choisir un seul pack par bon de commande" sqref="C20:C25" xr:uid="{D0CE63C9-306D-4B4F-8CD7-10A9ADE2A2F1}">
      <formula1>0</formula1>
      <formula2>1</formula2>
    </dataValidation>
    <dataValidation type="whole" allowBlank="1" showInputMessage="1" showErrorMessage="1" sqref="D45 C30:C45" xr:uid="{F0E1EB03-6184-4006-BA75-90BBE77D8DD1}">
      <formula1>0</formula1>
      <formula2>500</formula2>
    </dataValidation>
  </dataValidations>
  <hyperlinks>
    <hyperlink ref="A50" r:id="rId1" xr:uid="{3F91F7FB-01DF-4945-BE08-CB4DC72336AB}"/>
  </hyperlinks>
  <printOptions horizontalCentered="1" verticalCentered="1"/>
  <pageMargins left="0.51181102362204722" right="0.51181102362204722" top="0.15748031496062992" bottom="0.15748031496062992" header="0.31496062992125984" footer="0.31496062992125984"/>
  <pageSetup paperSize="9" scale="77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F9CAE4F-9CEF-4501-9DFB-4533E1DAD7C1}">
          <x14:formula1>
            <xm:f>données!$A$23:$A$24</xm:f>
          </x14:formula1>
          <xm:sqref>B15 B17</xm:sqref>
        </x14:dataValidation>
        <x14:dataValidation type="list" allowBlank="1" showInputMessage="1" showErrorMessage="1" xr:uid="{9E353FF1-EC83-45AF-9181-FF71905891E8}">
          <x14:formula1>
            <xm:f>données!$A$26:$A$28</xm:f>
          </x14:formula1>
          <xm:sqref>B44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1</vt:i4>
      </vt:variant>
    </vt:vector>
  </HeadingPairs>
  <TitlesOfParts>
    <vt:vector size="5" baseType="lpstr">
      <vt:lpstr>données</vt:lpstr>
      <vt:lpstr>Récap échanges</vt:lpstr>
      <vt:lpstr>RECAP</vt:lpstr>
      <vt:lpstr>Bon de Commande</vt:lpstr>
      <vt:lpstr>'Bon de Commande'!Zone_d_impression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Cecile Dominique</dc:creator>
  <cp:keywords/>
  <dc:description/>
  <cp:lastModifiedBy>Sybille  Forget</cp:lastModifiedBy>
  <cp:revision/>
  <cp:lastPrinted>2026-04-14T12:45:34Z</cp:lastPrinted>
  <dcterms:created xsi:type="dcterms:W3CDTF">2024-06-19T08:45:32Z</dcterms:created>
  <dcterms:modified xsi:type="dcterms:W3CDTF">2026-04-21T14:15:19Z</dcterms:modified>
  <cp:category/>
  <cp:contentStatus/>
</cp:coreProperties>
</file>